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Paikallismuseotilastot\Taulukot verkkoon\Verkkotaulukot\"/>
    </mc:Choice>
  </mc:AlternateContent>
  <bookViews>
    <workbookView xWindow="0" yWindow="0" windowWidth="25200" windowHeight="11835"/>
  </bookViews>
  <sheets>
    <sheet name="Vastanneet" sheetId="2" r:id="rId1"/>
    <sheet name="Talous" sheetId="3" r:id="rId2"/>
    <sheet name="Henkilöstö" sheetId="4" r:id="rId3"/>
    <sheet name="Kokoelmat" sheetId="5" r:id="rId4"/>
    <sheet name="Näyttelyt" sheetId="6" r:id="rId5"/>
    <sheet name="Museokäynnit" sheetId="7" r:id="rId6"/>
    <sheet name="Avoinnaolo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5" l="1"/>
  <c r="F41" i="7" l="1"/>
  <c r="F40" i="7"/>
  <c r="F37" i="7"/>
  <c r="F38" i="7"/>
  <c r="D43" i="7"/>
  <c r="G43" i="7"/>
  <c r="H43" i="7"/>
  <c r="E43" i="7" l="1"/>
  <c r="F43" i="7" s="1"/>
  <c r="F48" i="3" l="1"/>
  <c r="D33" i="2"/>
  <c r="H31" i="8" l="1"/>
  <c r="G31" i="8"/>
  <c r="E31" i="8"/>
  <c r="D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H31" i="7"/>
  <c r="G31" i="7"/>
  <c r="E31" i="7"/>
  <c r="D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H31" i="6"/>
  <c r="G31" i="6"/>
  <c r="E31" i="6"/>
  <c r="D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92" i="5"/>
  <c r="F98" i="5"/>
  <c r="F100" i="5"/>
  <c r="F102" i="5"/>
  <c r="F104" i="5"/>
  <c r="H128" i="5"/>
  <c r="G128" i="5"/>
  <c r="E128" i="5"/>
  <c r="D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H105" i="5"/>
  <c r="G105" i="5"/>
  <c r="E105" i="5"/>
  <c r="D105" i="5"/>
  <c r="F87" i="5"/>
  <c r="H82" i="5"/>
  <c r="G82" i="5"/>
  <c r="E82" i="5"/>
  <c r="D82" i="5"/>
  <c r="F81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4" i="5"/>
  <c r="H59" i="5"/>
  <c r="G59" i="5"/>
  <c r="E59" i="5"/>
  <c r="D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E37" i="5"/>
  <c r="E27" i="5"/>
  <c r="E17" i="5"/>
  <c r="H55" i="4"/>
  <c r="G55" i="4"/>
  <c r="E55" i="4"/>
  <c r="D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H31" i="4"/>
  <c r="G31" i="4"/>
  <c r="E31" i="4"/>
  <c r="D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H79" i="3"/>
  <c r="G79" i="3"/>
  <c r="E79" i="3"/>
  <c r="D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E55" i="3"/>
  <c r="F54" i="3"/>
  <c r="F53" i="3"/>
  <c r="F52" i="3"/>
  <c r="F51" i="3"/>
  <c r="F50" i="3"/>
  <c r="F49" i="3"/>
  <c r="F47" i="3"/>
  <c r="F46" i="3"/>
  <c r="H40" i="3"/>
  <c r="G40" i="3"/>
  <c r="E40" i="3"/>
  <c r="D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E16" i="3"/>
  <c r="F15" i="3"/>
  <c r="F14" i="3"/>
  <c r="F13" i="3"/>
  <c r="F31" i="8" l="1"/>
  <c r="F31" i="6"/>
  <c r="F82" i="5"/>
  <c r="F128" i="5"/>
  <c r="F31" i="7"/>
  <c r="F105" i="5"/>
  <c r="F59" i="5"/>
  <c r="F55" i="4"/>
  <c r="F31" i="4"/>
  <c r="F79" i="3"/>
  <c r="F40" i="3"/>
</calcChain>
</file>

<file path=xl/sharedStrings.xml><?xml version="1.0" encoding="utf-8"?>
<sst xmlns="http://schemas.openxmlformats.org/spreadsheetml/2006/main" count="465" uniqueCount="93">
  <si>
    <t>Yhteensä</t>
  </si>
  <si>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</si>
  <si>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</si>
  <si>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</si>
  <si>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</si>
  <si>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</si>
  <si>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</si>
  <si>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n =</t>
  </si>
  <si>
    <t>vastauksen antaneiden lukumäärä</t>
  </si>
  <si>
    <t>MUSEOKÄYNNIT MAAKUNNITTAIN</t>
  </si>
  <si>
    <t>Vaihteluväli</t>
  </si>
  <si>
    <t>Maakunta</t>
  </si>
  <si>
    <t>n</t>
  </si>
  <si>
    <t>Museokäynnit</t>
  </si>
  <si>
    <t>Keskiarvo</t>
  </si>
  <si>
    <t>Pienin</t>
  </si>
  <si>
    <t>Suurin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</si>
  <si>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</si>
  <si>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</si>
  <si>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</si>
  <si>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</si>
  <si>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</si>
  <si>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</si>
  <si>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</si>
  <si>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</si>
  <si>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</si>
  <si>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</si>
  <si>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</si>
  <si>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</si>
  <si>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</si>
  <si>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</si>
  <si>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</si>
  <si>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</si>
  <si>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</si>
  <si>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</si>
  <si>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keskiarvo</t>
  </si>
  <si>
    <t>Muu</t>
  </si>
  <si>
    <t>Paikallismuseoiden toiminta 2015</t>
  </si>
  <si>
    <t>Paikallismuseokysely 2015, Museovirasto</t>
  </si>
  <si>
    <t>MENOJEN JAKAUTUMINEN</t>
  </si>
  <si>
    <t>€</t>
  </si>
  <si>
    <t>Kiinteistömenot</t>
  </si>
  <si>
    <t>Muut menot</t>
  </si>
  <si>
    <t>Kaikki menot yhteensä</t>
  </si>
  <si>
    <t>MUSEOIDEN MENOT MAAKUNNITTAIN</t>
  </si>
  <si>
    <t>TULOJEN JAKAUTUMINEN</t>
  </si>
  <si>
    <t>Kunnan avustus</t>
  </si>
  <si>
    <t>Valtionavustukset</t>
  </si>
  <si>
    <t>Työllistämistuet</t>
  </si>
  <si>
    <t>Muut avustukset</t>
  </si>
  <si>
    <t>Pääsymaksutulot</t>
  </si>
  <si>
    <t>Varainhankinnan tulot</t>
  </si>
  <si>
    <t>Omistajatahon omarahoitusosuus</t>
  </si>
  <si>
    <t>Muut tulot</t>
  </si>
  <si>
    <t>Kaikki tulot yhteensä</t>
  </si>
  <si>
    <t>MUSEOIDEN TULOT MAAKUNNITTAIN</t>
  </si>
  <si>
    <t>HENKILÖSTÖ MAAKUNNITTAIN</t>
  </si>
  <si>
    <t>Palkatut työntekijät</t>
  </si>
  <si>
    <t>TALKOOTYÖLÄISET MAAKUNNITTAIN</t>
  </si>
  <si>
    <t>Talkootyöläisten lukumäärä</t>
  </si>
  <si>
    <t>KOKOELMIEN LAAJUUS</t>
  </si>
  <si>
    <t>Aineistotyyppi</t>
  </si>
  <si>
    <t>Objektien lukumäärä</t>
  </si>
  <si>
    <t>Esinekokoelmat</t>
  </si>
  <si>
    <t>Taideteoskokoelmat</t>
  </si>
  <si>
    <t>Luonnontieteelliset kokoelmat</t>
  </si>
  <si>
    <t>Valokuvakokoelmat</t>
  </si>
  <si>
    <t>KOKOELMIEN KARTTUMINEN</t>
  </si>
  <si>
    <t>Kokoelmiin otettujen objektien lukumäärä</t>
  </si>
  <si>
    <t>Esinekokoelmien laajuus, objektia</t>
  </si>
  <si>
    <t>Taideteoskokoelmien laajuus, objektia</t>
  </si>
  <si>
    <t>Luonnontieteellisten näytteiden lukumäärä</t>
  </si>
  <si>
    <t>Valokuvakokoelmien laajuus, objektia</t>
  </si>
  <si>
    <t>VAIHTUVAT NÄYTTELYT MAAKUNNITTAIN</t>
  </si>
  <si>
    <t>Itse tuotettujen näyttelyiden lkm</t>
  </si>
  <si>
    <t>AVOINNAOLO MAAKUNNITTAIN</t>
  </si>
  <si>
    <t>Avoinnaolopäivien lukumäärä</t>
  </si>
  <si>
    <t>VASTAAJAT MAAKUNNITTAIN</t>
  </si>
  <si>
    <t>PAIKALLISMUSEOT 2015, kyselyyn vastanneet</t>
  </si>
  <si>
    <t>VASTAAJAT MUSEOTYYPIN MUKAAN</t>
  </si>
  <si>
    <t>Museotyyppi</t>
  </si>
  <si>
    <t>Lukumäärä</t>
  </si>
  <si>
    <t>%</t>
  </si>
  <si>
    <t>Kulttuurihistoriallinen museo</t>
  </si>
  <si>
    <t>Taidemuseo</t>
  </si>
  <si>
    <t>Luonnontieteellinen (luonnonhistoriallinen) museo</t>
  </si>
  <si>
    <t>Erikoismuseo</t>
  </si>
  <si>
    <t>Yhdistelmämuseo</t>
  </si>
  <si>
    <t>Palkat ja palkkiot henkilösivukuluineen</t>
  </si>
  <si>
    <t>MUSEKÄYNNIT MUSEOTYYPIN MUKAAN</t>
  </si>
  <si>
    <t>EU-tuet ja -avustukset</t>
  </si>
  <si>
    <t>KOKOELMIEN SÄHKÖINEN LUETTELOINTI</t>
  </si>
  <si>
    <t>Sähköisesti luetteloitujen objektien lukumäärä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</si>
</sst>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0" fillId="0" borderId="0" xfId="0" applyAlignment="1">
      <alignment horizontal="center" vertical="center"/>
    </xf>
    <xf numFmtId="0" fontId="5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Protection="1">
      <protection locked="0"/>
    </xf>
    <xf numFmtId="0" fontId="3" fillId="0" borderId="1" xfId="0" applyFont="1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2" xfId="0" applyFont="1" applyFill="1" applyBorder="1" applyAlignment="1" applyProtection="1">
      <alignment horizontal="right"/>
      <protection locked="0"/>
    </xf>
    <xf numFmtId="3" fontId="4" fillId="0" borderId="2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4" fillId="0" borderId="0" xfId="0" applyNumberFormat="1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9" fontId="3" fillId="0" borderId="0" xfId="0" applyNumberFormat="1" applyFont="1" applyFill="1" applyAlignment="1" applyProtection="1">
      <alignment horizontal="center"/>
      <protection locked="0"/>
    </xf>
    <xf numFmtId="9" fontId="4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Protection="1"/>
    <xf numFmtId="3" fontId="3" fillId="0" borderId="1" xfId="0" applyNumberFormat="1" applyFont="1" applyFill="1" applyBorder="1" applyProtection="1"/>
    <xf numFmtId="3" fontId="4" fillId="0" borderId="0" xfId="0" applyNumberFormat="1" applyFont="1" applyFill="1" applyProtection="1"/>
    <xf numFmtId="3" fontId="4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3" fontId="4" fillId="0" borderId="2" xfId="0" applyNumberFormat="1" applyFont="1" applyFill="1" applyBorder="1" applyProtection="1"/>
    <xf numFmtId="0" fontId="4" fillId="0" borderId="0" xfId="0" applyFont="1" applyFill="1" applyProtection="1"/>
    <xf numFmtId="1" fontId="4" fillId="0" borderId="0" xfId="0" applyNumberFormat="1" applyFont="1" applyFill="1" applyProtection="1"/>
    <xf numFmtId="1" fontId="3" fillId="0" borderId="0" xfId="0" applyNumberFormat="1" applyFont="1" applyFill="1" applyProtection="1"/>
    <xf numFmtId="1" fontId="3" fillId="0" borderId="1" xfId="0" applyNumberFormat="1" applyFont="1" applyFill="1" applyBorder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/>
  </sheetViews>
  <sheetFormatPr defaultRowHeight="15" x14ac:dyDescent="0.25"/>
  <cols>
    <col min="1" max="1" width="10.140625" customWidth="1"/>
    <col min="2" max="2" width="7.28515625" customWidth="1"/>
    <col min="3" max="3" width="39.28515625" bestFit="1" customWidth="1"/>
    <col min="4" max="4" width="9.85546875" bestFit="1" customWidth="1"/>
  </cols>
  <sheetData>
    <row r="1" spans="1:6" ht="20.25" x14ac:dyDescent="0.3">
      <c r="A1" s="1" t="s">
        <v>37</v>
      </c>
      <c r="B1" s="2"/>
    </row>
    <row r="2" spans="1:6" x14ac:dyDescent="0.25">
      <c r="A2" s="3" t="s">
        <v>1</v>
      </c>
      <c r="B2" s="4" t="s">
        <v>2</v>
      </c>
    </row>
    <row r="3" spans="1:6" x14ac:dyDescent="0.25">
      <c r="A3" s="3" t="s">
        <v>3</v>
      </c>
      <c r="B3" s="4" t="s">
        <v>4</v>
      </c>
    </row>
    <row r="4" spans="1:6" x14ac:dyDescent="0.25">
      <c r="A4" s="3" t="s">
        <v>5</v>
      </c>
      <c r="B4" s="4" t="s">
        <v>38</v>
      </c>
    </row>
    <row r="5" spans="1:6" x14ac:dyDescent="0.25">
      <c r="A5" s="3" t="s">
        <v>6</v>
      </c>
      <c r="B5" s="5">
        <v>42795</v>
      </c>
    </row>
    <row r="6" spans="1:6" x14ac:dyDescent="0.25">
      <c r="A6" s="3"/>
      <c r="B6" s="5"/>
    </row>
    <row r="7" spans="1:6" x14ac:dyDescent="0.25">
      <c r="A7" s="3"/>
      <c r="B7" s="5"/>
      <c r="E7" s="6"/>
      <c r="F7" s="7"/>
    </row>
    <row r="10" spans="1:6" x14ac:dyDescent="0.25">
      <c r="C10" s="34" t="s">
        <v>78</v>
      </c>
    </row>
    <row r="11" spans="1:6" x14ac:dyDescent="0.25">
      <c r="C11" s="3"/>
    </row>
    <row r="12" spans="1:6" x14ac:dyDescent="0.25">
      <c r="C12" s="7" t="s">
        <v>77</v>
      </c>
      <c r="F12" s="9"/>
    </row>
    <row r="13" spans="1:6" x14ac:dyDescent="0.25">
      <c r="C13" s="9"/>
      <c r="D13" s="9"/>
      <c r="E13" s="9"/>
      <c r="F13" s="7"/>
    </row>
    <row r="14" spans="1:6" x14ac:dyDescent="0.25">
      <c r="C14" s="7" t="s">
        <v>11</v>
      </c>
      <c r="D14" s="10" t="s">
        <v>81</v>
      </c>
      <c r="E14" s="7"/>
      <c r="F14" s="3"/>
    </row>
    <row r="15" spans="1:6" x14ac:dyDescent="0.25">
      <c r="C15" s="3" t="s">
        <v>17</v>
      </c>
      <c r="D15" s="32">
        <v>49</v>
      </c>
      <c r="E15" s="3"/>
      <c r="F15" s="3"/>
    </row>
    <row r="16" spans="1:6" x14ac:dyDescent="0.25">
      <c r="C16" s="3" t="s">
        <v>18</v>
      </c>
      <c r="D16" s="32">
        <v>12</v>
      </c>
      <c r="E16" s="3"/>
      <c r="F16" s="3"/>
    </row>
    <row r="17" spans="3:6" x14ac:dyDescent="0.25">
      <c r="C17" s="3" t="s">
        <v>19</v>
      </c>
      <c r="D17" s="32">
        <v>23</v>
      </c>
      <c r="E17" s="3"/>
      <c r="F17" s="3"/>
    </row>
    <row r="18" spans="3:6" x14ac:dyDescent="0.25">
      <c r="C18" s="3" t="s">
        <v>20</v>
      </c>
      <c r="D18" s="32">
        <v>11</v>
      </c>
      <c r="E18" s="3"/>
      <c r="F18" s="3"/>
    </row>
    <row r="19" spans="3:6" x14ac:dyDescent="0.25">
      <c r="C19" s="3" t="s">
        <v>21</v>
      </c>
      <c r="D19" s="32">
        <v>31</v>
      </c>
      <c r="E19" s="3"/>
      <c r="F19" s="3"/>
    </row>
    <row r="20" spans="3:6" x14ac:dyDescent="0.25">
      <c r="C20" s="3" t="s">
        <v>22</v>
      </c>
      <c r="D20" s="32">
        <v>9</v>
      </c>
      <c r="E20" s="3"/>
      <c r="F20" s="3"/>
    </row>
    <row r="21" spans="3:6" x14ac:dyDescent="0.25">
      <c r="C21" s="3" t="s">
        <v>23</v>
      </c>
      <c r="D21" s="32">
        <v>11</v>
      </c>
      <c r="E21" s="3"/>
      <c r="F21" s="3"/>
    </row>
    <row r="22" spans="3:6" x14ac:dyDescent="0.25">
      <c r="C22" s="3" t="s">
        <v>24</v>
      </c>
      <c r="D22" s="32">
        <v>12</v>
      </c>
      <c r="E22" s="3"/>
      <c r="F22" s="3"/>
    </row>
    <row r="23" spans="3:6" x14ac:dyDescent="0.25">
      <c r="C23" s="3" t="s">
        <v>25</v>
      </c>
      <c r="D23" s="32">
        <v>19</v>
      </c>
      <c r="E23" s="3"/>
      <c r="F23" s="3"/>
    </row>
    <row r="24" spans="3:6" x14ac:dyDescent="0.25">
      <c r="C24" s="3" t="s">
        <v>26</v>
      </c>
      <c r="D24" s="32">
        <v>20</v>
      </c>
      <c r="E24" s="3"/>
      <c r="F24" s="3"/>
    </row>
    <row r="25" spans="3:6" x14ac:dyDescent="0.25">
      <c r="C25" s="3" t="s">
        <v>27</v>
      </c>
      <c r="D25" s="32">
        <v>11</v>
      </c>
      <c r="E25" s="3"/>
      <c r="F25" s="3"/>
    </row>
    <row r="26" spans="3:6" x14ac:dyDescent="0.25">
      <c r="C26" s="3" t="s">
        <v>28</v>
      </c>
      <c r="D26" s="32">
        <v>13</v>
      </c>
      <c r="E26" s="3"/>
      <c r="F26" s="3"/>
    </row>
    <row r="27" spans="3:6" x14ac:dyDescent="0.25">
      <c r="C27" s="3" t="s">
        <v>29</v>
      </c>
      <c r="D27" s="32">
        <v>20</v>
      </c>
      <c r="E27" s="3"/>
      <c r="F27" s="3"/>
    </row>
    <row r="28" spans="3:6" x14ac:dyDescent="0.25">
      <c r="C28" s="3" t="s">
        <v>30</v>
      </c>
      <c r="D28" s="32">
        <v>38</v>
      </c>
      <c r="E28" s="3"/>
      <c r="F28" s="3"/>
    </row>
    <row r="29" spans="3:6" x14ac:dyDescent="0.25">
      <c r="C29" s="3" t="s">
        <v>31</v>
      </c>
      <c r="D29" s="32">
        <v>13</v>
      </c>
      <c r="E29" s="3"/>
      <c r="F29" s="3"/>
    </row>
    <row r="30" spans="3:6" x14ac:dyDescent="0.25">
      <c r="C30" s="3" t="s">
        <v>32</v>
      </c>
      <c r="D30" s="32">
        <v>20</v>
      </c>
      <c r="E30" s="3"/>
      <c r="F30" s="3"/>
    </row>
    <row r="31" spans="3:6" x14ac:dyDescent="0.25">
      <c r="C31" s="3" t="s">
        <v>33</v>
      </c>
      <c r="D31" s="32">
        <v>8</v>
      </c>
      <c r="E31" s="3"/>
      <c r="F31" s="3"/>
    </row>
    <row r="32" spans="3:6" x14ac:dyDescent="0.25">
      <c r="C32" s="3" t="s">
        <v>34</v>
      </c>
      <c r="D32" s="32">
        <v>19</v>
      </c>
      <c r="E32" s="3"/>
      <c r="F32" s="7"/>
    </row>
    <row r="33" spans="3:6" x14ac:dyDescent="0.25">
      <c r="C33" s="6" t="s">
        <v>0</v>
      </c>
      <c r="D33" s="41">
        <f>SUM(D15:D32)</f>
        <v>339</v>
      </c>
      <c r="E33" s="7"/>
      <c r="F33" s="3"/>
    </row>
    <row r="34" spans="3:6" x14ac:dyDescent="0.25">
      <c r="C34" s="3"/>
      <c r="D34" s="3"/>
      <c r="E34" s="3"/>
      <c r="F34" s="3"/>
    </row>
    <row r="36" spans="3:6" x14ac:dyDescent="0.25">
      <c r="C36" s="7" t="s">
        <v>79</v>
      </c>
    </row>
    <row r="37" spans="3:6" x14ac:dyDescent="0.25">
      <c r="C37" s="3"/>
    </row>
    <row r="38" spans="3:6" x14ac:dyDescent="0.25">
      <c r="C38" s="7" t="s">
        <v>80</v>
      </c>
      <c r="D38" s="10" t="s">
        <v>81</v>
      </c>
      <c r="E38" s="10" t="s">
        <v>82</v>
      </c>
    </row>
    <row r="39" spans="3:6" x14ac:dyDescent="0.25">
      <c r="C39" s="3" t="s">
        <v>83</v>
      </c>
      <c r="D39" s="32">
        <v>233</v>
      </c>
      <c r="E39" s="35">
        <v>0.68934911242603547</v>
      </c>
    </row>
    <row r="40" spans="3:6" x14ac:dyDescent="0.25">
      <c r="C40" s="3" t="s">
        <v>84</v>
      </c>
      <c r="D40" s="32">
        <v>4</v>
      </c>
      <c r="E40" s="35">
        <v>1.1834319526627219E-2</v>
      </c>
    </row>
    <row r="41" spans="3:6" x14ac:dyDescent="0.25">
      <c r="C41" s="3" t="s">
        <v>85</v>
      </c>
      <c r="D41" s="32">
        <v>0</v>
      </c>
      <c r="E41" s="35">
        <v>0</v>
      </c>
    </row>
    <row r="42" spans="3:6" x14ac:dyDescent="0.25">
      <c r="C42" s="3" t="s">
        <v>86</v>
      </c>
      <c r="D42" s="32">
        <v>75</v>
      </c>
      <c r="E42" s="35">
        <v>0.22189349112426035</v>
      </c>
    </row>
    <row r="43" spans="3:6" x14ac:dyDescent="0.25">
      <c r="C43" s="3" t="s">
        <v>87</v>
      </c>
      <c r="D43" s="32">
        <v>26</v>
      </c>
      <c r="E43" s="35">
        <v>7.6923076923076927E-2</v>
      </c>
    </row>
    <row r="44" spans="3:6" x14ac:dyDescent="0.25">
      <c r="C44" s="3" t="s">
        <v>36</v>
      </c>
      <c r="D44" s="32">
        <v>0</v>
      </c>
      <c r="E44" s="35">
        <v>0</v>
      </c>
    </row>
    <row r="45" spans="3:6" x14ac:dyDescent="0.25">
      <c r="C45" s="6" t="s">
        <v>0</v>
      </c>
      <c r="D45" s="10">
        <v>338</v>
      </c>
      <c r="E45" s="36">
        <v>1</v>
      </c>
    </row>
    <row r="46" spans="3:6" x14ac:dyDescent="0.25">
      <c r="C46" s="3"/>
      <c r="D46" s="32"/>
    </row>
    <row r="47" spans="3:6" x14ac:dyDescent="0.25">
      <c r="C47" s="6"/>
      <c r="D4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/>
  </sheetViews>
  <sheetFormatPr defaultRowHeight="15" x14ac:dyDescent="0.25"/>
  <cols>
    <col min="1" max="1" width="11.28515625" customWidth="1"/>
    <col min="2" max="2" width="7.42578125" customWidth="1"/>
    <col min="3" max="3" width="16" customWidth="1"/>
    <col min="4" max="4" width="4.7109375" customWidth="1"/>
    <col min="5" max="5" width="13.140625" customWidth="1"/>
  </cols>
  <sheetData>
    <row r="1" spans="1:8" ht="20.25" x14ac:dyDescent="0.3">
      <c r="A1" s="1" t="s">
        <v>37</v>
      </c>
      <c r="B1" s="2"/>
    </row>
    <row r="2" spans="1:8" x14ac:dyDescent="0.25">
      <c r="A2" s="3" t="s">
        <v>1</v>
      </c>
      <c r="B2" s="4" t="s">
        <v>2</v>
      </c>
    </row>
    <row r="3" spans="1:8" x14ac:dyDescent="0.25">
      <c r="A3" s="3" t="s">
        <v>3</v>
      </c>
      <c r="B3" s="4" t="s">
        <v>4</v>
      </c>
    </row>
    <row r="4" spans="1:8" x14ac:dyDescent="0.25">
      <c r="A4" s="3" t="s">
        <v>5</v>
      </c>
      <c r="B4" s="4" t="s">
        <v>38</v>
      </c>
    </row>
    <row r="5" spans="1:8" x14ac:dyDescent="0.25">
      <c r="A5" s="3" t="s">
        <v>6</v>
      </c>
      <c r="B5" s="5">
        <v>42795</v>
      </c>
    </row>
    <row r="7" spans="1:8" x14ac:dyDescent="0.25">
      <c r="D7" s="6" t="s">
        <v>7</v>
      </c>
      <c r="E7" s="7" t="s">
        <v>8</v>
      </c>
    </row>
    <row r="10" spans="1:8" x14ac:dyDescent="0.25">
      <c r="C10" s="7" t="s">
        <v>39</v>
      </c>
    </row>
    <row r="11" spans="1:8" s="20" customFormat="1" x14ac:dyDescent="0.25">
      <c r="C11"/>
      <c r="D11"/>
      <c r="E11"/>
      <c r="F11"/>
      <c r="G11" s="7" t="s">
        <v>10</v>
      </c>
      <c r="H11" s="7"/>
    </row>
    <row r="12" spans="1:8" s="20" customFormat="1" x14ac:dyDescent="0.2">
      <c r="C12" s="7"/>
      <c r="D12" s="10" t="s">
        <v>12</v>
      </c>
      <c r="E12" s="10" t="s">
        <v>40</v>
      </c>
      <c r="F12" s="7" t="s">
        <v>35</v>
      </c>
      <c r="G12" s="7" t="s">
        <v>15</v>
      </c>
      <c r="H12" s="7" t="s">
        <v>16</v>
      </c>
    </row>
    <row r="13" spans="1:8" ht="23.25" x14ac:dyDescent="0.25">
      <c r="C13" s="24" t="s">
        <v>88</v>
      </c>
      <c r="D13" s="12">
        <v>180</v>
      </c>
      <c r="E13" s="13">
        <v>1494044.0399999998</v>
      </c>
      <c r="F13" s="37">
        <f>E13/D13</f>
        <v>8300.2446666666656</v>
      </c>
      <c r="G13" s="13">
        <v>75</v>
      </c>
      <c r="H13" s="13">
        <v>141892</v>
      </c>
    </row>
    <row r="14" spans="1:8" x14ac:dyDescent="0.25">
      <c r="C14" s="3" t="s">
        <v>41</v>
      </c>
      <c r="D14" s="12">
        <v>231</v>
      </c>
      <c r="E14" s="13">
        <v>1689886.8899999994</v>
      </c>
      <c r="F14" s="37">
        <f t="shared" ref="F14:F15" si="0">E14/D14</f>
        <v>7315.5276623376603</v>
      </c>
      <c r="G14" s="13">
        <v>12</v>
      </c>
      <c r="H14" s="13">
        <v>269000</v>
      </c>
    </row>
    <row r="15" spans="1:8" x14ac:dyDescent="0.25">
      <c r="C15" s="3" t="s">
        <v>42</v>
      </c>
      <c r="D15" s="12">
        <v>224</v>
      </c>
      <c r="E15" s="13">
        <v>1148151.7099999995</v>
      </c>
      <c r="F15" s="37">
        <f t="shared" si="0"/>
        <v>5125.6772767857119</v>
      </c>
      <c r="G15" s="13">
        <v>13</v>
      </c>
      <c r="H15" s="13">
        <v>75000</v>
      </c>
    </row>
    <row r="16" spans="1:8" x14ac:dyDescent="0.25">
      <c r="C16" s="21" t="s">
        <v>0</v>
      </c>
      <c r="D16" s="22"/>
      <c r="E16" s="42">
        <f>SUM(E13:E15)</f>
        <v>4332082.6399999987</v>
      </c>
      <c r="F16" s="23"/>
      <c r="G16" s="23"/>
      <c r="H16" s="23"/>
    </row>
    <row r="19" spans="3:8" x14ac:dyDescent="0.25">
      <c r="C19" s="7" t="s">
        <v>44</v>
      </c>
    </row>
    <row r="20" spans="3:8" x14ac:dyDescent="0.25">
      <c r="C20" s="9"/>
      <c r="D20" s="9"/>
      <c r="E20" s="9"/>
      <c r="F20" s="9"/>
      <c r="G20" s="7" t="s">
        <v>10</v>
      </c>
      <c r="H20" s="9"/>
    </row>
    <row r="21" spans="3:8" s="20" customFormat="1" ht="22.5" x14ac:dyDescent="0.25">
      <c r="C21" s="17" t="s">
        <v>11</v>
      </c>
      <c r="D21" s="18" t="s">
        <v>12</v>
      </c>
      <c r="E21" s="19" t="s">
        <v>43</v>
      </c>
      <c r="F21" s="17" t="s">
        <v>14</v>
      </c>
      <c r="G21" s="17" t="s">
        <v>15</v>
      </c>
      <c r="H21" s="17" t="s">
        <v>16</v>
      </c>
    </row>
    <row r="22" spans="3:8" x14ac:dyDescent="0.25">
      <c r="C22" s="3" t="s">
        <v>17</v>
      </c>
      <c r="D22" s="12">
        <v>33</v>
      </c>
      <c r="E22" s="13">
        <v>901557.03999999992</v>
      </c>
      <c r="F22" s="37">
        <f>E22/D22</f>
        <v>27319.910303030301</v>
      </c>
      <c r="G22" s="13">
        <v>350</v>
      </c>
      <c r="H22" s="13">
        <v>214652</v>
      </c>
    </row>
    <row r="23" spans="3:8" x14ac:dyDescent="0.25">
      <c r="C23" s="3" t="s">
        <v>18</v>
      </c>
      <c r="D23" s="12">
        <v>8</v>
      </c>
      <c r="E23" s="13">
        <v>140945.07</v>
      </c>
      <c r="F23" s="37">
        <f t="shared" ref="F23:F40" si="1">E23/D23</f>
        <v>17618.133750000001</v>
      </c>
      <c r="G23" s="13">
        <v>283</v>
      </c>
      <c r="H23" s="13">
        <v>39142</v>
      </c>
    </row>
    <row r="24" spans="3:8" x14ac:dyDescent="0.25">
      <c r="C24" s="3" t="s">
        <v>19</v>
      </c>
      <c r="D24" s="12">
        <v>17</v>
      </c>
      <c r="E24" s="13">
        <v>186659.93</v>
      </c>
      <c r="F24" s="37">
        <f t="shared" si="1"/>
        <v>10979.995882352941</v>
      </c>
      <c r="G24" s="13">
        <v>483</v>
      </c>
      <c r="H24" s="13">
        <v>42687.73</v>
      </c>
    </row>
    <row r="25" spans="3:8" x14ac:dyDescent="0.25">
      <c r="C25" s="3" t="s">
        <v>20</v>
      </c>
      <c r="D25" s="12">
        <v>8</v>
      </c>
      <c r="E25" s="13">
        <v>96943.02</v>
      </c>
      <c r="F25" s="37">
        <f t="shared" si="1"/>
        <v>12117.877500000001</v>
      </c>
      <c r="G25" s="13">
        <v>2500</v>
      </c>
      <c r="H25" s="13">
        <v>33000</v>
      </c>
    </row>
    <row r="26" spans="3:8" x14ac:dyDescent="0.25">
      <c r="C26" s="3" t="s">
        <v>21</v>
      </c>
      <c r="D26" s="12">
        <v>25</v>
      </c>
      <c r="E26" s="13">
        <v>550953.67999999993</v>
      </c>
      <c r="F26" s="37">
        <f t="shared" si="1"/>
        <v>22038.147199999996</v>
      </c>
      <c r="G26" s="13">
        <v>500</v>
      </c>
      <c r="H26" s="13">
        <v>85359</v>
      </c>
    </row>
    <row r="27" spans="3:8" x14ac:dyDescent="0.25">
      <c r="C27" s="3" t="s">
        <v>22</v>
      </c>
      <c r="D27" s="12">
        <v>9</v>
      </c>
      <c r="E27" s="13">
        <v>47089.1</v>
      </c>
      <c r="F27" s="37">
        <f t="shared" si="1"/>
        <v>5232.1222222222223</v>
      </c>
      <c r="G27" s="13">
        <v>1782</v>
      </c>
      <c r="H27" s="13">
        <v>8368</v>
      </c>
    </row>
    <row r="28" spans="3:8" x14ac:dyDescent="0.25">
      <c r="C28" s="3" t="s">
        <v>23</v>
      </c>
      <c r="D28" s="12">
        <v>7</v>
      </c>
      <c r="E28" s="13">
        <v>104155.59999999999</v>
      </c>
      <c r="F28" s="37">
        <f t="shared" si="1"/>
        <v>14879.371428571427</v>
      </c>
      <c r="G28" s="13">
        <v>6119</v>
      </c>
      <c r="H28" s="13">
        <v>50552</v>
      </c>
    </row>
    <row r="29" spans="3:8" x14ac:dyDescent="0.25">
      <c r="C29" s="3" t="s">
        <v>24</v>
      </c>
      <c r="D29" s="12">
        <v>9</v>
      </c>
      <c r="E29" s="13">
        <v>72281.25</v>
      </c>
      <c r="F29" s="37">
        <f t="shared" si="1"/>
        <v>8031.25</v>
      </c>
      <c r="G29" s="13">
        <v>605</v>
      </c>
      <c r="H29" s="13">
        <v>14800</v>
      </c>
    </row>
    <row r="30" spans="3:8" x14ac:dyDescent="0.25">
      <c r="C30" s="3" t="s">
        <v>25</v>
      </c>
      <c r="D30" s="12">
        <v>16</v>
      </c>
      <c r="E30" s="13">
        <v>228145.91</v>
      </c>
      <c r="F30" s="37">
        <f t="shared" si="1"/>
        <v>14259.119375</v>
      </c>
      <c r="G30" s="13">
        <v>50</v>
      </c>
      <c r="H30" s="13">
        <v>42440</v>
      </c>
    </row>
    <row r="31" spans="3:8" x14ac:dyDescent="0.25">
      <c r="C31" s="3" t="s">
        <v>26</v>
      </c>
      <c r="D31" s="12">
        <v>17</v>
      </c>
      <c r="E31" s="13">
        <v>325227.08999999997</v>
      </c>
      <c r="F31" s="37">
        <f t="shared" si="1"/>
        <v>19131.005294117644</v>
      </c>
      <c r="G31" s="13">
        <v>395</v>
      </c>
      <c r="H31" s="13">
        <v>63212</v>
      </c>
    </row>
    <row r="32" spans="3:8" x14ac:dyDescent="0.25">
      <c r="C32" s="3" t="s">
        <v>27</v>
      </c>
      <c r="D32" s="12">
        <v>7</v>
      </c>
      <c r="E32" s="13">
        <v>41602</v>
      </c>
      <c r="F32" s="37">
        <f t="shared" si="1"/>
        <v>5943.1428571428569</v>
      </c>
      <c r="G32" s="13">
        <v>1200</v>
      </c>
      <c r="H32" s="13">
        <v>11800</v>
      </c>
    </row>
    <row r="33" spans="3:8" x14ac:dyDescent="0.25">
      <c r="C33" s="3" t="s">
        <v>28</v>
      </c>
      <c r="D33" s="12">
        <v>11</v>
      </c>
      <c r="E33" s="13">
        <v>157865.99</v>
      </c>
      <c r="F33" s="37">
        <f t="shared" si="1"/>
        <v>14351.453636363636</v>
      </c>
      <c r="G33" s="13">
        <v>404</v>
      </c>
      <c r="H33" s="13">
        <v>75000</v>
      </c>
    </row>
    <row r="34" spans="3:8" x14ac:dyDescent="0.25">
      <c r="C34" s="3" t="s">
        <v>29</v>
      </c>
      <c r="D34" s="12">
        <v>13</v>
      </c>
      <c r="E34" s="13">
        <v>203570.43</v>
      </c>
      <c r="F34" s="37">
        <f t="shared" si="1"/>
        <v>15659.263846153846</v>
      </c>
      <c r="G34" s="13">
        <v>320</v>
      </c>
      <c r="H34" s="13">
        <v>45566.45</v>
      </c>
    </row>
    <row r="35" spans="3:8" x14ac:dyDescent="0.25">
      <c r="C35" s="3" t="s">
        <v>30</v>
      </c>
      <c r="D35" s="12">
        <v>31</v>
      </c>
      <c r="E35" s="13">
        <v>571715.48999999987</v>
      </c>
      <c r="F35" s="37">
        <f t="shared" si="1"/>
        <v>18442.435161290319</v>
      </c>
      <c r="G35" s="13">
        <v>270</v>
      </c>
      <c r="H35" s="13">
        <v>123554</v>
      </c>
    </row>
    <row r="36" spans="3:8" x14ac:dyDescent="0.25">
      <c r="C36" s="3" t="s">
        <v>31</v>
      </c>
      <c r="D36" s="12">
        <v>8</v>
      </c>
      <c r="E36" s="13">
        <v>50477.8</v>
      </c>
      <c r="F36" s="37">
        <f t="shared" si="1"/>
        <v>6309.7250000000004</v>
      </c>
      <c r="G36" s="13">
        <v>231</v>
      </c>
      <c r="H36" s="13">
        <v>15530.57</v>
      </c>
    </row>
    <row r="37" spans="3:8" x14ac:dyDescent="0.25">
      <c r="C37" s="3" t="s">
        <v>32</v>
      </c>
      <c r="D37" s="12">
        <v>13</v>
      </c>
      <c r="E37" s="13">
        <v>177408.03999999998</v>
      </c>
      <c r="F37" s="37">
        <f t="shared" si="1"/>
        <v>13646.772307692307</v>
      </c>
      <c r="G37" s="13">
        <v>229</v>
      </c>
      <c r="H37" s="13">
        <v>48835.9</v>
      </c>
    </row>
    <row r="38" spans="3:8" x14ac:dyDescent="0.25">
      <c r="C38" s="3" t="s">
        <v>33</v>
      </c>
      <c r="D38" s="12">
        <v>8</v>
      </c>
      <c r="E38" s="13">
        <v>84753.61</v>
      </c>
      <c r="F38" s="37">
        <f t="shared" si="1"/>
        <v>10594.20125</v>
      </c>
      <c r="G38" s="13">
        <v>1900</v>
      </c>
      <c r="H38" s="13">
        <v>28642.19</v>
      </c>
    </row>
    <row r="39" spans="3:8" x14ac:dyDescent="0.25">
      <c r="C39" s="14" t="s">
        <v>34</v>
      </c>
      <c r="D39" s="15">
        <v>13</v>
      </c>
      <c r="E39" s="16">
        <v>129178.85999999999</v>
      </c>
      <c r="F39" s="38">
        <f t="shared" si="1"/>
        <v>9936.8353846153841</v>
      </c>
      <c r="G39" s="16">
        <v>150</v>
      </c>
      <c r="H39" s="16">
        <v>31052</v>
      </c>
    </row>
    <row r="40" spans="3:8" x14ac:dyDescent="0.25">
      <c r="C40" s="6" t="s">
        <v>0</v>
      </c>
      <c r="D40" s="40">
        <f>SUM(D22:D39)</f>
        <v>253</v>
      </c>
      <c r="E40" s="39">
        <f>SUM(E22:E39)</f>
        <v>4070529.9099999992</v>
      </c>
      <c r="F40" s="39">
        <f t="shared" si="1"/>
        <v>16089.051027667982</v>
      </c>
      <c r="G40" s="39">
        <f>MIN(G22:G39)</f>
        <v>50</v>
      </c>
      <c r="H40" s="39">
        <f>MAX(H22:H39)</f>
        <v>214652</v>
      </c>
    </row>
    <row r="43" spans="3:8" x14ac:dyDescent="0.25">
      <c r="C43" s="7" t="s">
        <v>45</v>
      </c>
    </row>
    <row r="44" spans="3:8" s="20" customFormat="1" x14ac:dyDescent="0.25">
      <c r="C44"/>
      <c r="D44"/>
      <c r="E44"/>
      <c r="F44"/>
      <c r="G44" s="7" t="s">
        <v>10</v>
      </c>
      <c r="H44" s="7"/>
    </row>
    <row r="45" spans="3:8" s="20" customFormat="1" x14ac:dyDescent="0.2">
      <c r="C45" s="7"/>
      <c r="D45" s="10" t="s">
        <v>12</v>
      </c>
      <c r="E45" s="10" t="s">
        <v>40</v>
      </c>
      <c r="F45" s="7" t="s">
        <v>35</v>
      </c>
      <c r="G45" s="7" t="s">
        <v>15</v>
      </c>
      <c r="H45" s="7" t="s">
        <v>16</v>
      </c>
    </row>
    <row r="46" spans="3:8" x14ac:dyDescent="0.25">
      <c r="C46" s="3" t="s">
        <v>46</v>
      </c>
      <c r="D46" s="12">
        <v>115</v>
      </c>
      <c r="E46" s="13">
        <v>317899.46000000002</v>
      </c>
      <c r="F46" s="37">
        <f>E46/D46</f>
        <v>2764.3431304347828</v>
      </c>
      <c r="G46" s="13">
        <v>206</v>
      </c>
      <c r="H46" s="13">
        <v>30000</v>
      </c>
    </row>
    <row r="47" spans="3:8" x14ac:dyDescent="0.25">
      <c r="C47" s="3" t="s">
        <v>47</v>
      </c>
      <c r="D47" s="12">
        <v>77</v>
      </c>
      <c r="E47" s="13">
        <v>358925.9</v>
      </c>
      <c r="F47" s="37">
        <f t="shared" ref="F47:F54" si="2">E47/D47</f>
        <v>4661.3753246753249</v>
      </c>
      <c r="G47" s="13">
        <v>500</v>
      </c>
      <c r="H47" s="13">
        <v>20200</v>
      </c>
    </row>
    <row r="48" spans="3:8" x14ac:dyDescent="0.25">
      <c r="C48" s="3" t="s">
        <v>90</v>
      </c>
      <c r="D48" s="12">
        <v>5</v>
      </c>
      <c r="E48" s="13">
        <v>41386.520000000004</v>
      </c>
      <c r="F48" s="37">
        <f t="shared" si="2"/>
        <v>8277.3040000000001</v>
      </c>
      <c r="G48" s="13">
        <v>100</v>
      </c>
      <c r="H48" s="13">
        <v>23806.52</v>
      </c>
    </row>
    <row r="49" spans="3:8" x14ac:dyDescent="0.25">
      <c r="C49" s="3" t="s">
        <v>48</v>
      </c>
      <c r="D49" s="12">
        <v>34</v>
      </c>
      <c r="E49" s="13">
        <v>116606.79999999999</v>
      </c>
      <c r="F49" s="37">
        <f t="shared" si="2"/>
        <v>3429.6117647058818</v>
      </c>
      <c r="G49" s="13">
        <v>122</v>
      </c>
      <c r="H49" s="13">
        <v>29978.639999999999</v>
      </c>
    </row>
    <row r="50" spans="3:8" x14ac:dyDescent="0.25">
      <c r="C50" s="3" t="s">
        <v>49</v>
      </c>
      <c r="D50" s="12">
        <v>90</v>
      </c>
      <c r="E50" s="13">
        <v>495721.47</v>
      </c>
      <c r="F50" s="37">
        <f t="shared" si="2"/>
        <v>5508.016333333333</v>
      </c>
      <c r="G50" s="13">
        <v>48</v>
      </c>
      <c r="H50" s="13">
        <v>60000</v>
      </c>
    </row>
    <row r="51" spans="3:8" x14ac:dyDescent="0.25">
      <c r="C51" s="3" t="s">
        <v>50</v>
      </c>
      <c r="D51" s="12">
        <v>153</v>
      </c>
      <c r="E51" s="13">
        <v>352617</v>
      </c>
      <c r="F51" s="37">
        <f t="shared" si="2"/>
        <v>2304.6862745098038</v>
      </c>
      <c r="G51" s="13">
        <v>10</v>
      </c>
      <c r="H51" s="13">
        <v>79000</v>
      </c>
    </row>
    <row r="52" spans="3:8" x14ac:dyDescent="0.25">
      <c r="C52" s="3" t="s">
        <v>51</v>
      </c>
      <c r="D52" s="12">
        <v>157</v>
      </c>
      <c r="E52" s="13">
        <v>757899.00000000012</v>
      </c>
      <c r="F52" s="37">
        <f t="shared" si="2"/>
        <v>4827.3821656050959</v>
      </c>
      <c r="G52" s="13">
        <v>19.350000000000001</v>
      </c>
      <c r="H52" s="13">
        <v>83000</v>
      </c>
    </row>
    <row r="53" spans="3:8" ht="23.25" x14ac:dyDescent="0.25">
      <c r="C53" s="24" t="s">
        <v>52</v>
      </c>
      <c r="D53" s="12">
        <v>65</v>
      </c>
      <c r="E53" s="13">
        <v>1007422.6009999999</v>
      </c>
      <c r="F53" s="37">
        <f t="shared" si="2"/>
        <v>15498.809246153845</v>
      </c>
      <c r="G53" s="13">
        <v>30</v>
      </c>
      <c r="H53" s="13">
        <v>194326</v>
      </c>
    </row>
    <row r="54" spans="3:8" x14ac:dyDescent="0.25">
      <c r="C54" s="3" t="s">
        <v>53</v>
      </c>
      <c r="D54" s="12">
        <v>94</v>
      </c>
      <c r="E54" s="13">
        <v>193087.07</v>
      </c>
      <c r="F54" s="37">
        <f t="shared" si="2"/>
        <v>2054.1177659574469</v>
      </c>
      <c r="G54" s="13">
        <v>1</v>
      </c>
      <c r="H54" s="13">
        <v>25000</v>
      </c>
    </row>
    <row r="55" spans="3:8" x14ac:dyDescent="0.25">
      <c r="C55" s="21" t="s">
        <v>0</v>
      </c>
      <c r="D55" s="22"/>
      <c r="E55" s="42">
        <f>SUM(E46:E54)</f>
        <v>3641565.821</v>
      </c>
      <c r="F55" s="23"/>
      <c r="G55" s="23"/>
      <c r="H55" s="23"/>
    </row>
    <row r="58" spans="3:8" x14ac:dyDescent="0.25">
      <c r="C58" s="7" t="s">
        <v>55</v>
      </c>
    </row>
    <row r="59" spans="3:8" x14ac:dyDescent="0.25">
      <c r="C59" s="9"/>
      <c r="D59" s="9"/>
      <c r="E59" s="9"/>
      <c r="F59" s="9"/>
      <c r="G59" s="7" t="s">
        <v>10</v>
      </c>
      <c r="H59" s="9"/>
    </row>
    <row r="60" spans="3:8" ht="22.5" x14ac:dyDescent="0.25">
      <c r="C60" s="17" t="s">
        <v>11</v>
      </c>
      <c r="D60" s="18" t="s">
        <v>12</v>
      </c>
      <c r="E60" s="19" t="s">
        <v>54</v>
      </c>
      <c r="F60" s="17" t="s">
        <v>14</v>
      </c>
      <c r="G60" s="17" t="s">
        <v>15</v>
      </c>
      <c r="H60" s="17" t="s">
        <v>16</v>
      </c>
    </row>
    <row r="61" spans="3:8" x14ac:dyDescent="0.25">
      <c r="C61" s="3" t="s">
        <v>17</v>
      </c>
      <c r="D61" s="12">
        <v>30</v>
      </c>
      <c r="E61" s="13">
        <v>831186.7</v>
      </c>
      <c r="F61" s="37">
        <f>E61/D61</f>
        <v>27706.223333333332</v>
      </c>
      <c r="G61" s="13">
        <v>109</v>
      </c>
      <c r="H61" s="13">
        <v>242000</v>
      </c>
    </row>
    <row r="62" spans="3:8" x14ac:dyDescent="0.25">
      <c r="C62" s="3" t="s">
        <v>18</v>
      </c>
      <c r="D62" s="12">
        <v>8</v>
      </c>
      <c r="E62" s="13">
        <v>132101.6</v>
      </c>
      <c r="F62" s="37">
        <f t="shared" ref="F62:F79" si="3">E62/D62</f>
        <v>16512.7</v>
      </c>
      <c r="G62" s="13">
        <v>60</v>
      </c>
      <c r="H62" s="13">
        <v>45142</v>
      </c>
    </row>
    <row r="63" spans="3:8" x14ac:dyDescent="0.25">
      <c r="C63" s="3" t="s">
        <v>19</v>
      </c>
      <c r="D63" s="12">
        <v>15</v>
      </c>
      <c r="E63" s="13">
        <v>170855.01999999996</v>
      </c>
      <c r="F63" s="37">
        <f t="shared" si="3"/>
        <v>11390.334666666664</v>
      </c>
      <c r="G63" s="13">
        <v>930</v>
      </c>
      <c r="H63" s="13">
        <v>40664.959999999999</v>
      </c>
    </row>
    <row r="64" spans="3:8" x14ac:dyDescent="0.25">
      <c r="C64" s="3" t="s">
        <v>20</v>
      </c>
      <c r="D64" s="12">
        <v>6</v>
      </c>
      <c r="E64" s="13">
        <v>79093.070000000007</v>
      </c>
      <c r="F64" s="37">
        <f t="shared" si="3"/>
        <v>13182.178333333335</v>
      </c>
      <c r="G64" s="13">
        <v>3832</v>
      </c>
      <c r="H64" s="13">
        <v>33000</v>
      </c>
    </row>
    <row r="65" spans="3:8" x14ac:dyDescent="0.25">
      <c r="C65" s="3" t="s">
        <v>21</v>
      </c>
      <c r="D65" s="12">
        <v>21</v>
      </c>
      <c r="E65" s="13">
        <v>313096.59999999998</v>
      </c>
      <c r="F65" s="37">
        <f t="shared" si="3"/>
        <v>14909.361904761903</v>
      </c>
      <c r="G65" s="13">
        <v>40</v>
      </c>
      <c r="H65" s="13">
        <v>65723</v>
      </c>
    </row>
    <row r="66" spans="3:8" x14ac:dyDescent="0.25">
      <c r="C66" s="3" t="s">
        <v>22</v>
      </c>
      <c r="D66" s="12">
        <v>8</v>
      </c>
      <c r="E66" s="13">
        <v>46959.3</v>
      </c>
      <c r="F66" s="37">
        <f t="shared" si="3"/>
        <v>5869.9125000000004</v>
      </c>
      <c r="G66" s="13">
        <v>1425</v>
      </c>
      <c r="H66" s="13">
        <v>8595</v>
      </c>
    </row>
    <row r="67" spans="3:8" x14ac:dyDescent="0.25">
      <c r="C67" s="3" t="s">
        <v>23</v>
      </c>
      <c r="D67" s="12">
        <v>6</v>
      </c>
      <c r="E67" s="13">
        <v>41160</v>
      </c>
      <c r="F67" s="37">
        <f t="shared" si="3"/>
        <v>6860</v>
      </c>
      <c r="G67" s="13">
        <v>600</v>
      </c>
      <c r="H67" s="13">
        <v>13636</v>
      </c>
    </row>
    <row r="68" spans="3:8" x14ac:dyDescent="0.25">
      <c r="C68" s="3" t="s">
        <v>24</v>
      </c>
      <c r="D68" s="12">
        <v>7</v>
      </c>
      <c r="E68" s="13">
        <v>43305.62</v>
      </c>
      <c r="F68" s="37">
        <f t="shared" si="3"/>
        <v>6186.517142857143</v>
      </c>
      <c r="G68" s="13">
        <v>200</v>
      </c>
      <c r="H68" s="13">
        <v>18030</v>
      </c>
    </row>
    <row r="69" spans="3:8" x14ac:dyDescent="0.25">
      <c r="C69" s="3" t="s">
        <v>25</v>
      </c>
      <c r="D69" s="12">
        <v>13</v>
      </c>
      <c r="E69" s="13">
        <v>55810.58</v>
      </c>
      <c r="F69" s="37">
        <f t="shared" si="3"/>
        <v>4293.1215384615389</v>
      </c>
      <c r="G69" s="13">
        <v>75</v>
      </c>
      <c r="H69" s="13">
        <v>33601.29</v>
      </c>
    </row>
    <row r="70" spans="3:8" x14ac:dyDescent="0.25">
      <c r="C70" s="3" t="s">
        <v>26</v>
      </c>
      <c r="D70" s="12">
        <v>16</v>
      </c>
      <c r="E70" s="13">
        <v>234613.09</v>
      </c>
      <c r="F70" s="37">
        <f t="shared" si="3"/>
        <v>14663.318125</v>
      </c>
      <c r="G70" s="13">
        <v>34</v>
      </c>
      <c r="H70" s="13">
        <v>58200</v>
      </c>
    </row>
    <row r="71" spans="3:8" x14ac:dyDescent="0.25">
      <c r="C71" s="3" t="s">
        <v>27</v>
      </c>
      <c r="D71" s="12">
        <v>7</v>
      </c>
      <c r="E71" s="13">
        <v>41728</v>
      </c>
      <c r="F71" s="37">
        <f t="shared" si="3"/>
        <v>5961.1428571428569</v>
      </c>
      <c r="G71" s="13">
        <v>3000</v>
      </c>
      <c r="H71" s="13">
        <v>13000</v>
      </c>
    </row>
    <row r="72" spans="3:8" x14ac:dyDescent="0.25">
      <c r="C72" s="3" t="s">
        <v>28</v>
      </c>
      <c r="D72" s="12">
        <v>9</v>
      </c>
      <c r="E72" s="13">
        <v>104937.35</v>
      </c>
      <c r="F72" s="37">
        <f t="shared" si="3"/>
        <v>11659.705555555556</v>
      </c>
      <c r="G72" s="13">
        <v>19</v>
      </c>
      <c r="H72" s="13">
        <v>79000</v>
      </c>
    </row>
    <row r="73" spans="3:8" x14ac:dyDescent="0.25">
      <c r="C73" s="3" t="s">
        <v>29</v>
      </c>
      <c r="D73" s="12">
        <v>12</v>
      </c>
      <c r="E73" s="13">
        <v>133806.29000000004</v>
      </c>
      <c r="F73" s="37">
        <f t="shared" si="3"/>
        <v>11150.52416666667</v>
      </c>
      <c r="G73" s="13">
        <v>205</v>
      </c>
      <c r="H73" s="13">
        <v>52942.91</v>
      </c>
    </row>
    <row r="74" spans="3:8" x14ac:dyDescent="0.25">
      <c r="C74" s="3" t="s">
        <v>30</v>
      </c>
      <c r="D74" s="12">
        <v>32</v>
      </c>
      <c r="E74" s="13">
        <v>520273.44</v>
      </c>
      <c r="F74" s="37">
        <f t="shared" si="3"/>
        <v>16258.545</v>
      </c>
      <c r="G74" s="13">
        <v>40</v>
      </c>
      <c r="H74" s="13">
        <v>76666</v>
      </c>
    </row>
    <row r="75" spans="3:8" x14ac:dyDescent="0.25">
      <c r="C75" s="3" t="s">
        <v>31</v>
      </c>
      <c r="D75" s="12">
        <v>6</v>
      </c>
      <c r="E75" s="13">
        <v>27438.67</v>
      </c>
      <c r="F75" s="37">
        <f t="shared" si="3"/>
        <v>4573.1116666666667</v>
      </c>
      <c r="G75" s="13">
        <v>158</v>
      </c>
      <c r="H75" s="13">
        <v>11185</v>
      </c>
    </row>
    <row r="76" spans="3:8" x14ac:dyDescent="0.25">
      <c r="C76" s="3" t="s">
        <v>32</v>
      </c>
      <c r="D76" s="12">
        <v>9</v>
      </c>
      <c r="E76" s="13">
        <v>50426.73</v>
      </c>
      <c r="F76" s="37">
        <f t="shared" si="3"/>
        <v>5602.97</v>
      </c>
      <c r="G76" s="13">
        <v>596</v>
      </c>
      <c r="H76" s="13">
        <v>11107</v>
      </c>
    </row>
    <row r="77" spans="3:8" x14ac:dyDescent="0.25">
      <c r="C77" s="3" t="s">
        <v>33</v>
      </c>
      <c r="D77" s="12">
        <v>7</v>
      </c>
      <c r="E77" s="13">
        <v>34046.020000000004</v>
      </c>
      <c r="F77" s="37">
        <f t="shared" si="3"/>
        <v>4863.7171428571437</v>
      </c>
      <c r="G77" s="13">
        <v>1950</v>
      </c>
      <c r="H77" s="13">
        <v>8603</v>
      </c>
    </row>
    <row r="78" spans="3:8" x14ac:dyDescent="0.25">
      <c r="C78" s="14" t="s">
        <v>34</v>
      </c>
      <c r="D78" s="15">
        <v>11</v>
      </c>
      <c r="E78" s="16">
        <v>109664.63</v>
      </c>
      <c r="F78" s="38">
        <f t="shared" si="3"/>
        <v>9969.5118181818179</v>
      </c>
      <c r="G78" s="16">
        <v>115</v>
      </c>
      <c r="H78" s="16">
        <v>31052</v>
      </c>
    </row>
    <row r="79" spans="3:8" x14ac:dyDescent="0.25">
      <c r="C79" s="6" t="s">
        <v>0</v>
      </c>
      <c r="D79" s="40">
        <f>SUM(D61:D78)</f>
        <v>223</v>
      </c>
      <c r="E79" s="39">
        <f>SUM(E61:E78)</f>
        <v>2970502.71</v>
      </c>
      <c r="F79" s="39">
        <f t="shared" si="3"/>
        <v>13320.63995515695</v>
      </c>
      <c r="G79" s="39">
        <f>MIN(G61:G78)</f>
        <v>19</v>
      </c>
      <c r="H79" s="39">
        <f>MAX(H61:H78)</f>
        <v>242000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5" x14ac:dyDescent="0.25"/>
  <cols>
    <col min="1" max="1" width="10.5703125" customWidth="1"/>
    <col min="3" max="3" width="16.140625" bestFit="1" customWidth="1"/>
    <col min="4" max="4" width="4.85546875" customWidth="1"/>
    <col min="5" max="5" width="16" customWidth="1"/>
  </cols>
  <sheetData>
    <row r="1" spans="1:8" ht="20.25" x14ac:dyDescent="0.3">
      <c r="A1" s="1" t="s">
        <v>37</v>
      </c>
      <c r="B1" s="2"/>
    </row>
    <row r="2" spans="1:8" x14ac:dyDescent="0.25">
      <c r="A2" s="3" t="s">
        <v>1</v>
      </c>
      <c r="B2" s="4" t="s">
        <v>2</v>
      </c>
    </row>
    <row r="3" spans="1:8" x14ac:dyDescent="0.25">
      <c r="A3" s="3" t="s">
        <v>3</v>
      </c>
      <c r="B3" s="4" t="s">
        <v>4</v>
      </c>
    </row>
    <row r="4" spans="1:8" x14ac:dyDescent="0.25">
      <c r="A4" s="3" t="s">
        <v>5</v>
      </c>
      <c r="B4" s="4" t="s">
        <v>38</v>
      </c>
    </row>
    <row r="5" spans="1:8" x14ac:dyDescent="0.25">
      <c r="A5" s="3" t="s">
        <v>6</v>
      </c>
      <c r="B5" s="5">
        <v>42795</v>
      </c>
    </row>
    <row r="6" spans="1:8" x14ac:dyDescent="0.25">
      <c r="A6" s="3"/>
      <c r="B6" s="5"/>
    </row>
    <row r="7" spans="1:8" x14ac:dyDescent="0.25">
      <c r="A7" s="3"/>
      <c r="B7" s="5"/>
      <c r="D7" s="6" t="s">
        <v>7</v>
      </c>
      <c r="E7" s="7" t="s">
        <v>8</v>
      </c>
    </row>
    <row r="8" spans="1:8" x14ac:dyDescent="0.25">
      <c r="A8" s="3"/>
      <c r="B8" s="5"/>
    </row>
    <row r="10" spans="1:8" x14ac:dyDescent="0.25">
      <c r="C10" s="7" t="s">
        <v>56</v>
      </c>
    </row>
    <row r="11" spans="1:8" x14ac:dyDescent="0.25">
      <c r="C11" s="9"/>
      <c r="D11" s="9"/>
      <c r="E11" s="9"/>
      <c r="F11" s="9"/>
      <c r="G11" s="7" t="s">
        <v>10</v>
      </c>
      <c r="H11" s="9"/>
    </row>
    <row r="12" spans="1:8" x14ac:dyDescent="0.25">
      <c r="C12" s="7" t="s">
        <v>11</v>
      </c>
      <c r="D12" s="10" t="s">
        <v>12</v>
      </c>
      <c r="E12" s="7" t="s">
        <v>57</v>
      </c>
      <c r="F12" s="7" t="s">
        <v>14</v>
      </c>
      <c r="G12" s="7" t="s">
        <v>15</v>
      </c>
      <c r="H12" s="7" t="s">
        <v>16</v>
      </c>
    </row>
    <row r="13" spans="1:8" x14ac:dyDescent="0.25">
      <c r="C13" s="3" t="s">
        <v>17</v>
      </c>
      <c r="D13" s="12">
        <v>22</v>
      </c>
      <c r="E13" s="13">
        <v>46</v>
      </c>
      <c r="F13" s="37">
        <f>E13/D13</f>
        <v>2.0909090909090908</v>
      </c>
      <c r="G13" s="13">
        <v>1</v>
      </c>
      <c r="H13" s="13">
        <v>8</v>
      </c>
    </row>
    <row r="14" spans="1:8" x14ac:dyDescent="0.25">
      <c r="C14" s="3" t="s">
        <v>18</v>
      </c>
      <c r="D14" s="12">
        <v>6</v>
      </c>
      <c r="E14" s="13">
        <v>13</v>
      </c>
      <c r="F14" s="37">
        <f t="shared" ref="F14:F31" si="0">E14/D14</f>
        <v>2.1666666666666665</v>
      </c>
      <c r="G14" s="13">
        <v>1</v>
      </c>
      <c r="H14" s="13">
        <v>4</v>
      </c>
    </row>
    <row r="15" spans="1:8" x14ac:dyDescent="0.25">
      <c r="C15" s="3" t="s">
        <v>19</v>
      </c>
      <c r="D15" s="12">
        <v>13</v>
      </c>
      <c r="E15" s="13">
        <v>27</v>
      </c>
      <c r="F15" s="37">
        <f t="shared" si="0"/>
        <v>2.0769230769230771</v>
      </c>
      <c r="G15" s="13">
        <v>1</v>
      </c>
      <c r="H15" s="13">
        <v>5</v>
      </c>
    </row>
    <row r="16" spans="1:8" x14ac:dyDescent="0.25">
      <c r="C16" s="3" t="s">
        <v>20</v>
      </c>
      <c r="D16" s="12">
        <v>5</v>
      </c>
      <c r="E16" s="13">
        <v>8</v>
      </c>
      <c r="F16" s="37">
        <f t="shared" si="0"/>
        <v>1.6</v>
      </c>
      <c r="G16" s="13">
        <v>1</v>
      </c>
      <c r="H16" s="13">
        <v>3</v>
      </c>
    </row>
    <row r="17" spans="3:8" x14ac:dyDescent="0.25">
      <c r="C17" s="3" t="s">
        <v>21</v>
      </c>
      <c r="D17" s="12">
        <v>20</v>
      </c>
      <c r="E17" s="13">
        <v>44</v>
      </c>
      <c r="F17" s="37">
        <f t="shared" si="0"/>
        <v>2.2000000000000002</v>
      </c>
      <c r="G17" s="13">
        <v>1</v>
      </c>
      <c r="H17" s="13">
        <v>7</v>
      </c>
    </row>
    <row r="18" spans="3:8" x14ac:dyDescent="0.25">
      <c r="C18" s="3" t="s">
        <v>22</v>
      </c>
      <c r="D18" s="12">
        <v>3</v>
      </c>
      <c r="E18" s="13">
        <v>4</v>
      </c>
      <c r="F18" s="37">
        <f t="shared" si="0"/>
        <v>1.3333333333333333</v>
      </c>
      <c r="G18" s="13">
        <v>1</v>
      </c>
      <c r="H18" s="13">
        <v>2</v>
      </c>
    </row>
    <row r="19" spans="3:8" x14ac:dyDescent="0.25">
      <c r="C19" s="3" t="s">
        <v>23</v>
      </c>
      <c r="D19" s="12">
        <v>4</v>
      </c>
      <c r="E19" s="13">
        <v>11</v>
      </c>
      <c r="F19" s="37">
        <f t="shared" si="0"/>
        <v>2.75</v>
      </c>
      <c r="G19" s="13">
        <v>1</v>
      </c>
      <c r="H19" s="13">
        <v>5</v>
      </c>
    </row>
    <row r="20" spans="3:8" x14ac:dyDescent="0.25">
      <c r="C20" s="3" t="s">
        <v>24</v>
      </c>
      <c r="D20" s="12">
        <v>7</v>
      </c>
      <c r="E20" s="13">
        <v>14</v>
      </c>
      <c r="F20" s="37">
        <f t="shared" si="0"/>
        <v>2</v>
      </c>
      <c r="G20" s="13">
        <v>1</v>
      </c>
      <c r="H20" s="13">
        <v>4</v>
      </c>
    </row>
    <row r="21" spans="3:8" x14ac:dyDescent="0.25">
      <c r="C21" s="3" t="s">
        <v>25</v>
      </c>
      <c r="D21" s="12">
        <v>9</v>
      </c>
      <c r="E21" s="13">
        <v>18</v>
      </c>
      <c r="F21" s="37">
        <f t="shared" si="0"/>
        <v>2</v>
      </c>
      <c r="G21" s="13">
        <v>1</v>
      </c>
      <c r="H21" s="13">
        <v>3</v>
      </c>
    </row>
    <row r="22" spans="3:8" x14ac:dyDescent="0.25">
      <c r="C22" s="3" t="s">
        <v>26</v>
      </c>
      <c r="D22" s="12">
        <v>12</v>
      </c>
      <c r="E22" s="13">
        <v>25</v>
      </c>
      <c r="F22" s="37">
        <f t="shared" si="0"/>
        <v>2.0833333333333335</v>
      </c>
      <c r="G22" s="13">
        <v>1</v>
      </c>
      <c r="H22" s="13">
        <v>5</v>
      </c>
    </row>
    <row r="23" spans="3:8" x14ac:dyDescent="0.25">
      <c r="C23" s="3" t="s">
        <v>27</v>
      </c>
      <c r="D23" s="12">
        <v>6</v>
      </c>
      <c r="E23" s="13">
        <v>15</v>
      </c>
      <c r="F23" s="37">
        <f t="shared" si="0"/>
        <v>2.5</v>
      </c>
      <c r="G23" s="13">
        <v>1</v>
      </c>
      <c r="H23" s="13">
        <v>4</v>
      </c>
    </row>
    <row r="24" spans="3:8" x14ac:dyDescent="0.25">
      <c r="C24" s="3" t="s">
        <v>28</v>
      </c>
      <c r="D24" s="12">
        <v>7</v>
      </c>
      <c r="E24" s="13">
        <v>9</v>
      </c>
      <c r="F24" s="37">
        <f t="shared" si="0"/>
        <v>1.2857142857142858</v>
      </c>
      <c r="G24" s="13">
        <v>1</v>
      </c>
      <c r="H24" s="13">
        <v>3</v>
      </c>
    </row>
    <row r="25" spans="3:8" x14ac:dyDescent="0.25">
      <c r="C25" s="3" t="s">
        <v>29</v>
      </c>
      <c r="D25" s="12">
        <v>10</v>
      </c>
      <c r="E25" s="13">
        <v>51</v>
      </c>
      <c r="F25" s="37">
        <f t="shared" si="0"/>
        <v>5.0999999999999996</v>
      </c>
      <c r="G25" s="13">
        <v>1</v>
      </c>
      <c r="H25" s="13">
        <v>34</v>
      </c>
    </row>
    <row r="26" spans="3:8" x14ac:dyDescent="0.25">
      <c r="C26" s="3" t="s">
        <v>30</v>
      </c>
      <c r="D26" s="12">
        <v>27</v>
      </c>
      <c r="E26" s="13">
        <v>55</v>
      </c>
      <c r="F26" s="37">
        <f t="shared" si="0"/>
        <v>2.0370370370370372</v>
      </c>
      <c r="G26" s="13">
        <v>1</v>
      </c>
      <c r="H26" s="13">
        <v>8</v>
      </c>
    </row>
    <row r="27" spans="3:8" x14ac:dyDescent="0.25">
      <c r="C27" s="3" t="s">
        <v>31</v>
      </c>
      <c r="D27" s="12">
        <v>6</v>
      </c>
      <c r="E27" s="13">
        <v>20</v>
      </c>
      <c r="F27" s="37">
        <f t="shared" si="0"/>
        <v>3.3333333333333335</v>
      </c>
      <c r="G27" s="13">
        <v>1</v>
      </c>
      <c r="H27" s="13">
        <v>8</v>
      </c>
    </row>
    <row r="28" spans="3:8" x14ac:dyDescent="0.25">
      <c r="C28" s="3" t="s">
        <v>32</v>
      </c>
      <c r="D28" s="12">
        <v>13</v>
      </c>
      <c r="E28" s="13">
        <v>27</v>
      </c>
      <c r="F28" s="37">
        <f t="shared" si="0"/>
        <v>2.0769230769230771</v>
      </c>
      <c r="G28" s="13">
        <v>1</v>
      </c>
      <c r="H28" s="13">
        <v>7</v>
      </c>
    </row>
    <row r="29" spans="3:8" x14ac:dyDescent="0.25">
      <c r="C29" s="3" t="s">
        <v>33</v>
      </c>
      <c r="D29" s="12">
        <v>7</v>
      </c>
      <c r="E29" s="13">
        <v>27</v>
      </c>
      <c r="F29" s="37">
        <f t="shared" si="0"/>
        <v>3.8571428571428572</v>
      </c>
      <c r="G29" s="13">
        <v>1</v>
      </c>
      <c r="H29" s="13">
        <v>9</v>
      </c>
    </row>
    <row r="30" spans="3:8" x14ac:dyDescent="0.25">
      <c r="C30" s="14" t="s">
        <v>34</v>
      </c>
      <c r="D30" s="15">
        <v>10</v>
      </c>
      <c r="E30" s="16">
        <v>33</v>
      </c>
      <c r="F30" s="38">
        <f t="shared" si="0"/>
        <v>3.3</v>
      </c>
      <c r="G30" s="16">
        <v>1</v>
      </c>
      <c r="H30" s="16">
        <v>10</v>
      </c>
    </row>
    <row r="31" spans="3:8" x14ac:dyDescent="0.25">
      <c r="C31" s="6" t="s">
        <v>0</v>
      </c>
      <c r="D31" s="40">
        <f>SUM(D13:D30)</f>
        <v>187</v>
      </c>
      <c r="E31" s="39">
        <f>SUM(E13:E30)</f>
        <v>447</v>
      </c>
      <c r="F31" s="39">
        <f t="shared" si="0"/>
        <v>2.3903743315508019</v>
      </c>
      <c r="G31" s="39">
        <f>MIN(G13:G30)</f>
        <v>1</v>
      </c>
      <c r="H31" s="39">
        <f>MAX(H13:H30)</f>
        <v>34</v>
      </c>
    </row>
    <row r="32" spans="3:8" x14ac:dyDescent="0.25">
      <c r="C32" s="3"/>
      <c r="D32" s="3"/>
      <c r="E32" s="3"/>
      <c r="F32" s="3"/>
      <c r="G32" s="3"/>
      <c r="H32" s="3"/>
    </row>
    <row r="34" spans="3:8" x14ac:dyDescent="0.25">
      <c r="C34" s="7" t="s">
        <v>58</v>
      </c>
    </row>
    <row r="35" spans="3:8" x14ac:dyDescent="0.25">
      <c r="C35" s="9"/>
      <c r="D35" s="9"/>
      <c r="E35" s="9"/>
      <c r="F35" s="9"/>
      <c r="G35" s="7" t="s">
        <v>10</v>
      </c>
      <c r="H35" s="9"/>
    </row>
    <row r="36" spans="3:8" ht="23.25" x14ac:dyDescent="0.25">
      <c r="C36" s="7" t="s">
        <v>11</v>
      </c>
      <c r="D36" s="10" t="s">
        <v>12</v>
      </c>
      <c r="E36" s="25" t="s">
        <v>59</v>
      </c>
      <c r="F36" s="7" t="s">
        <v>14</v>
      </c>
      <c r="G36" s="7" t="s">
        <v>15</v>
      </c>
      <c r="H36" s="7" t="s">
        <v>16</v>
      </c>
    </row>
    <row r="37" spans="3:8" x14ac:dyDescent="0.25">
      <c r="C37" s="3" t="s">
        <v>17</v>
      </c>
      <c r="D37" s="12">
        <v>34</v>
      </c>
      <c r="E37" s="13">
        <v>447</v>
      </c>
      <c r="F37" s="37">
        <f>E37/D37</f>
        <v>13.147058823529411</v>
      </c>
      <c r="G37" s="13">
        <v>1</v>
      </c>
      <c r="H37" s="13">
        <v>60</v>
      </c>
    </row>
    <row r="38" spans="3:8" x14ac:dyDescent="0.25">
      <c r="C38" s="3" t="s">
        <v>18</v>
      </c>
      <c r="D38" s="12">
        <v>10</v>
      </c>
      <c r="E38" s="13">
        <v>134</v>
      </c>
      <c r="F38" s="37">
        <f t="shared" ref="F38:F55" si="1">E38/D38</f>
        <v>13.4</v>
      </c>
      <c r="G38" s="13">
        <v>2</v>
      </c>
      <c r="H38" s="13">
        <v>50</v>
      </c>
    </row>
    <row r="39" spans="3:8" x14ac:dyDescent="0.25">
      <c r="C39" s="3" t="s">
        <v>19</v>
      </c>
      <c r="D39" s="12">
        <v>20</v>
      </c>
      <c r="E39" s="13">
        <v>322</v>
      </c>
      <c r="F39" s="37">
        <f t="shared" si="1"/>
        <v>16.100000000000001</v>
      </c>
      <c r="G39" s="13">
        <v>1</v>
      </c>
      <c r="H39" s="13">
        <v>50</v>
      </c>
    </row>
    <row r="40" spans="3:8" x14ac:dyDescent="0.25">
      <c r="C40" s="3" t="s">
        <v>20</v>
      </c>
      <c r="D40" s="12">
        <v>10</v>
      </c>
      <c r="E40" s="13">
        <v>346</v>
      </c>
      <c r="F40" s="37">
        <f t="shared" si="1"/>
        <v>34.6</v>
      </c>
      <c r="G40" s="13">
        <v>1</v>
      </c>
      <c r="H40" s="13">
        <v>250</v>
      </c>
    </row>
    <row r="41" spans="3:8" x14ac:dyDescent="0.25">
      <c r="C41" s="3" t="s">
        <v>21</v>
      </c>
      <c r="D41" s="12">
        <v>26</v>
      </c>
      <c r="E41" s="13">
        <v>560</v>
      </c>
      <c r="F41" s="37">
        <f t="shared" si="1"/>
        <v>21.53846153846154</v>
      </c>
      <c r="G41" s="13">
        <v>2</v>
      </c>
      <c r="H41" s="13">
        <v>200</v>
      </c>
    </row>
    <row r="42" spans="3:8" x14ac:dyDescent="0.25">
      <c r="C42" s="3" t="s">
        <v>22</v>
      </c>
      <c r="D42" s="12">
        <v>9</v>
      </c>
      <c r="E42" s="13">
        <v>185</v>
      </c>
      <c r="F42" s="37">
        <f t="shared" si="1"/>
        <v>20.555555555555557</v>
      </c>
      <c r="G42" s="13">
        <v>5</v>
      </c>
      <c r="H42" s="13">
        <v>40</v>
      </c>
    </row>
    <row r="43" spans="3:8" x14ac:dyDescent="0.25">
      <c r="C43" s="3" t="s">
        <v>23</v>
      </c>
      <c r="D43" s="12">
        <v>7</v>
      </c>
      <c r="E43" s="13">
        <v>68</v>
      </c>
      <c r="F43" s="37">
        <f t="shared" si="1"/>
        <v>9.7142857142857135</v>
      </c>
      <c r="G43" s="13">
        <v>1</v>
      </c>
      <c r="H43" s="13">
        <v>30</v>
      </c>
    </row>
    <row r="44" spans="3:8" x14ac:dyDescent="0.25">
      <c r="C44" s="3" t="s">
        <v>24</v>
      </c>
      <c r="D44" s="12">
        <v>9</v>
      </c>
      <c r="E44" s="13">
        <v>121</v>
      </c>
      <c r="F44" s="37">
        <f t="shared" si="1"/>
        <v>13.444444444444445</v>
      </c>
      <c r="G44" s="13">
        <v>1</v>
      </c>
      <c r="H44" s="13">
        <v>25</v>
      </c>
    </row>
    <row r="45" spans="3:8" x14ac:dyDescent="0.25">
      <c r="C45" s="3" t="s">
        <v>25</v>
      </c>
      <c r="D45" s="12">
        <v>12</v>
      </c>
      <c r="E45" s="13">
        <v>82</v>
      </c>
      <c r="F45" s="37">
        <f t="shared" si="1"/>
        <v>6.833333333333333</v>
      </c>
      <c r="G45" s="13">
        <v>2</v>
      </c>
      <c r="H45" s="13">
        <v>20</v>
      </c>
    </row>
    <row r="46" spans="3:8" x14ac:dyDescent="0.25">
      <c r="C46" s="3" t="s">
        <v>26</v>
      </c>
      <c r="D46" s="12">
        <v>13</v>
      </c>
      <c r="E46" s="13">
        <v>252</v>
      </c>
      <c r="F46" s="37">
        <f t="shared" si="1"/>
        <v>19.384615384615383</v>
      </c>
      <c r="G46" s="13">
        <v>3</v>
      </c>
      <c r="H46" s="13">
        <v>90</v>
      </c>
    </row>
    <row r="47" spans="3:8" x14ac:dyDescent="0.25">
      <c r="C47" s="3" t="s">
        <v>27</v>
      </c>
      <c r="D47" s="12">
        <v>8</v>
      </c>
      <c r="E47" s="13">
        <v>86</v>
      </c>
      <c r="F47" s="37">
        <f t="shared" si="1"/>
        <v>10.75</v>
      </c>
      <c r="G47" s="13">
        <v>2</v>
      </c>
      <c r="H47" s="13">
        <v>20</v>
      </c>
    </row>
    <row r="48" spans="3:8" x14ac:dyDescent="0.25">
      <c r="C48" s="3" t="s">
        <v>28</v>
      </c>
      <c r="D48" s="12">
        <v>8</v>
      </c>
      <c r="E48" s="13">
        <v>87</v>
      </c>
      <c r="F48" s="37">
        <f t="shared" si="1"/>
        <v>10.875</v>
      </c>
      <c r="G48" s="13">
        <v>1</v>
      </c>
      <c r="H48" s="13">
        <v>42</v>
      </c>
    </row>
    <row r="49" spans="3:8" x14ac:dyDescent="0.25">
      <c r="C49" s="3" t="s">
        <v>29</v>
      </c>
      <c r="D49" s="12">
        <v>14</v>
      </c>
      <c r="E49" s="13">
        <v>204</v>
      </c>
      <c r="F49" s="37">
        <f t="shared" si="1"/>
        <v>14.571428571428571</v>
      </c>
      <c r="G49" s="13">
        <v>6</v>
      </c>
      <c r="H49" s="13">
        <v>30</v>
      </c>
    </row>
    <row r="50" spans="3:8" x14ac:dyDescent="0.25">
      <c r="C50" s="3" t="s">
        <v>30</v>
      </c>
      <c r="D50" s="12">
        <v>34</v>
      </c>
      <c r="E50" s="13">
        <v>758</v>
      </c>
      <c r="F50" s="37">
        <f t="shared" si="1"/>
        <v>22.294117647058822</v>
      </c>
      <c r="G50" s="13">
        <v>2</v>
      </c>
      <c r="H50" s="13">
        <v>80</v>
      </c>
    </row>
    <row r="51" spans="3:8" x14ac:dyDescent="0.25">
      <c r="C51" s="3" t="s">
        <v>31</v>
      </c>
      <c r="D51" s="12">
        <v>10</v>
      </c>
      <c r="E51" s="13">
        <v>140</v>
      </c>
      <c r="F51" s="37">
        <f t="shared" si="1"/>
        <v>14</v>
      </c>
      <c r="G51" s="13">
        <v>2</v>
      </c>
      <c r="H51" s="13">
        <v>30</v>
      </c>
    </row>
    <row r="52" spans="3:8" x14ac:dyDescent="0.25">
      <c r="C52" s="3" t="s">
        <v>32</v>
      </c>
      <c r="D52" s="12">
        <v>15</v>
      </c>
      <c r="E52" s="13">
        <v>185</v>
      </c>
      <c r="F52" s="37">
        <f t="shared" si="1"/>
        <v>12.333333333333334</v>
      </c>
      <c r="G52" s="13">
        <v>2</v>
      </c>
      <c r="H52" s="13">
        <v>40</v>
      </c>
    </row>
    <row r="53" spans="3:8" x14ac:dyDescent="0.25">
      <c r="C53" s="3" t="s">
        <v>33</v>
      </c>
      <c r="D53" s="12">
        <v>5</v>
      </c>
      <c r="E53" s="13">
        <v>33</v>
      </c>
      <c r="F53" s="37">
        <f t="shared" si="1"/>
        <v>6.6</v>
      </c>
      <c r="G53" s="13">
        <v>1</v>
      </c>
      <c r="H53" s="13">
        <v>10</v>
      </c>
    </row>
    <row r="54" spans="3:8" x14ac:dyDescent="0.25">
      <c r="C54" s="14" t="s">
        <v>34</v>
      </c>
      <c r="D54" s="15">
        <v>11</v>
      </c>
      <c r="E54" s="16">
        <v>96</v>
      </c>
      <c r="F54" s="38">
        <f t="shared" si="1"/>
        <v>8.7272727272727266</v>
      </c>
      <c r="G54" s="16">
        <v>1</v>
      </c>
      <c r="H54" s="16">
        <v>37</v>
      </c>
    </row>
    <row r="55" spans="3:8" x14ac:dyDescent="0.25">
      <c r="C55" s="6" t="s">
        <v>0</v>
      </c>
      <c r="D55" s="40">
        <f>SUM(D37:D54)</f>
        <v>255</v>
      </c>
      <c r="E55" s="39">
        <f>SUM(E37:E54)</f>
        <v>4106</v>
      </c>
      <c r="F55" s="39">
        <f t="shared" si="1"/>
        <v>16.101960784313725</v>
      </c>
      <c r="G55" s="39">
        <f>MIN(G37:G54)</f>
        <v>1</v>
      </c>
      <c r="H55" s="39">
        <f>MAX(H37:H54)</f>
        <v>250</v>
      </c>
    </row>
    <row r="56" spans="3:8" x14ac:dyDescent="0.25">
      <c r="C56" s="3"/>
      <c r="D56" s="3"/>
      <c r="E56" s="3"/>
      <c r="F56" s="3"/>
      <c r="G56" s="3"/>
      <c r="H5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/>
  </sheetViews>
  <sheetFormatPr defaultRowHeight="15" x14ac:dyDescent="0.25"/>
  <cols>
    <col min="1" max="1" width="10.42578125" customWidth="1"/>
    <col min="2" max="2" width="7.140625" customWidth="1"/>
    <col min="3" max="3" width="21.140625" customWidth="1"/>
    <col min="4" max="4" width="5.5703125" style="26" customWidth="1"/>
    <col min="5" max="5" width="18.42578125" customWidth="1"/>
  </cols>
  <sheetData>
    <row r="1" spans="1:6" ht="20.25" x14ac:dyDescent="0.3">
      <c r="A1" s="1" t="s">
        <v>37</v>
      </c>
      <c r="B1" s="2"/>
    </row>
    <row r="2" spans="1:6" x14ac:dyDescent="0.25">
      <c r="A2" s="3" t="s">
        <v>1</v>
      </c>
      <c r="B2" s="4" t="s">
        <v>2</v>
      </c>
    </row>
    <row r="3" spans="1:6" x14ac:dyDescent="0.25">
      <c r="A3" s="3" t="s">
        <v>3</v>
      </c>
      <c r="B3" s="4" t="s">
        <v>4</v>
      </c>
    </row>
    <row r="4" spans="1:6" x14ac:dyDescent="0.25">
      <c r="A4" s="3" t="s">
        <v>5</v>
      </c>
      <c r="B4" s="4" t="s">
        <v>38</v>
      </c>
    </row>
    <row r="5" spans="1:6" x14ac:dyDescent="0.25">
      <c r="A5" s="3" t="s">
        <v>6</v>
      </c>
      <c r="B5" s="5">
        <v>42795</v>
      </c>
    </row>
    <row r="7" spans="1:6" x14ac:dyDescent="0.25">
      <c r="D7" s="6" t="s">
        <v>7</v>
      </c>
      <c r="E7" s="7" t="s">
        <v>8</v>
      </c>
    </row>
    <row r="8" spans="1:6" x14ac:dyDescent="0.25">
      <c r="D8" s="6"/>
      <c r="E8" s="7"/>
    </row>
    <row r="10" spans="1:6" x14ac:dyDescent="0.25">
      <c r="C10" s="7" t="s">
        <v>60</v>
      </c>
    </row>
    <row r="12" spans="1:6" x14ac:dyDescent="0.25">
      <c r="C12" s="7" t="s">
        <v>61</v>
      </c>
      <c r="D12" s="10" t="s">
        <v>12</v>
      </c>
      <c r="E12" s="25" t="s">
        <v>62</v>
      </c>
    </row>
    <row r="13" spans="1:6" x14ac:dyDescent="0.25">
      <c r="C13" s="3" t="s">
        <v>63</v>
      </c>
      <c r="D13" s="12">
        <v>275</v>
      </c>
      <c r="E13" s="13">
        <v>697329</v>
      </c>
      <c r="F13" s="3"/>
    </row>
    <row r="14" spans="1:6" x14ac:dyDescent="0.25">
      <c r="C14" s="3" t="s">
        <v>64</v>
      </c>
      <c r="D14" s="12">
        <v>62</v>
      </c>
      <c r="E14" s="13">
        <v>4061</v>
      </c>
      <c r="F14" s="3"/>
    </row>
    <row r="15" spans="1:6" x14ac:dyDescent="0.25">
      <c r="C15" s="3" t="s">
        <v>65</v>
      </c>
      <c r="D15" s="12">
        <v>8</v>
      </c>
      <c r="E15" s="13">
        <v>235</v>
      </c>
      <c r="F15" s="3"/>
    </row>
    <row r="16" spans="1:6" x14ac:dyDescent="0.25">
      <c r="C16" s="3" t="s">
        <v>66</v>
      </c>
      <c r="D16" s="12">
        <v>182</v>
      </c>
      <c r="E16" s="13">
        <v>386254</v>
      </c>
      <c r="F16" s="3"/>
    </row>
    <row r="17" spans="3:7" x14ac:dyDescent="0.25">
      <c r="C17" s="21" t="s">
        <v>0</v>
      </c>
      <c r="D17" s="22"/>
      <c r="E17" s="42">
        <f>SUM(E13:E16)</f>
        <v>1087879</v>
      </c>
      <c r="F17" s="27"/>
      <c r="G17" s="7"/>
    </row>
    <row r="19" spans="3:7" x14ac:dyDescent="0.25">
      <c r="C19" s="28"/>
      <c r="D19" s="29"/>
      <c r="E19" s="30"/>
    </row>
    <row r="20" spans="3:7" x14ac:dyDescent="0.25">
      <c r="C20" s="7" t="s">
        <v>91</v>
      </c>
    </row>
    <row r="21" spans="3:7" x14ac:dyDescent="0.25">
      <c r="C21" s="3"/>
    </row>
    <row r="22" spans="3:7" ht="34.5" x14ac:dyDescent="0.25">
      <c r="C22" s="7" t="s">
        <v>61</v>
      </c>
      <c r="D22" s="10" t="s">
        <v>12</v>
      </c>
      <c r="E22" s="25" t="s">
        <v>92</v>
      </c>
    </row>
    <row r="23" spans="3:7" x14ac:dyDescent="0.25">
      <c r="C23" s="3" t="s">
        <v>63</v>
      </c>
      <c r="D23" s="12">
        <v>123</v>
      </c>
      <c r="E23" s="13">
        <v>233263</v>
      </c>
    </row>
    <row r="24" spans="3:7" x14ac:dyDescent="0.25">
      <c r="C24" s="3" t="s">
        <v>64</v>
      </c>
      <c r="D24" s="12">
        <v>22</v>
      </c>
      <c r="E24" s="13">
        <v>1133</v>
      </c>
    </row>
    <row r="25" spans="3:7" x14ac:dyDescent="0.25">
      <c r="C25" s="3" t="s">
        <v>65</v>
      </c>
      <c r="D25" s="12">
        <v>3</v>
      </c>
      <c r="E25" s="13">
        <v>35</v>
      </c>
    </row>
    <row r="26" spans="3:7" x14ac:dyDescent="0.25">
      <c r="C26" s="3" t="s">
        <v>66</v>
      </c>
      <c r="D26" s="12">
        <v>69</v>
      </c>
      <c r="E26" s="13">
        <v>198810</v>
      </c>
    </row>
    <row r="27" spans="3:7" x14ac:dyDescent="0.25">
      <c r="C27" s="21" t="s">
        <v>0</v>
      </c>
      <c r="D27" s="22"/>
      <c r="E27" s="42">
        <f>SUM(E23:E26)</f>
        <v>433241</v>
      </c>
    </row>
    <row r="28" spans="3:7" x14ac:dyDescent="0.25">
      <c r="C28" s="28"/>
      <c r="D28" s="29"/>
      <c r="E28" s="30"/>
    </row>
    <row r="29" spans="3:7" x14ac:dyDescent="0.25">
      <c r="C29" s="28"/>
      <c r="D29" s="29"/>
      <c r="E29" s="30"/>
    </row>
    <row r="30" spans="3:7" x14ac:dyDescent="0.25">
      <c r="C30" s="7" t="s">
        <v>67</v>
      </c>
    </row>
    <row r="31" spans="3:7" x14ac:dyDescent="0.25">
      <c r="C31" s="3"/>
    </row>
    <row r="32" spans="3:7" ht="23.25" x14ac:dyDescent="0.25">
      <c r="C32" s="7" t="s">
        <v>61</v>
      </c>
      <c r="D32" s="10" t="s">
        <v>12</v>
      </c>
      <c r="E32" s="25" t="s">
        <v>68</v>
      </c>
    </row>
    <row r="33" spans="3:11" x14ac:dyDescent="0.25">
      <c r="C33" s="3" t="s">
        <v>63</v>
      </c>
      <c r="D33" s="12">
        <v>159</v>
      </c>
      <c r="E33" s="13">
        <v>9227</v>
      </c>
    </row>
    <row r="34" spans="3:11" x14ac:dyDescent="0.25">
      <c r="C34" s="3" t="s">
        <v>64</v>
      </c>
      <c r="D34" s="12">
        <v>14</v>
      </c>
      <c r="E34" s="13">
        <v>60</v>
      </c>
    </row>
    <row r="35" spans="3:11" x14ac:dyDescent="0.25">
      <c r="C35" s="3" t="s">
        <v>65</v>
      </c>
      <c r="D35" s="12">
        <v>3</v>
      </c>
      <c r="E35" s="13">
        <v>50</v>
      </c>
    </row>
    <row r="36" spans="3:11" x14ac:dyDescent="0.25">
      <c r="C36" s="3" t="s">
        <v>66</v>
      </c>
      <c r="D36" s="12">
        <v>55</v>
      </c>
      <c r="E36" s="13">
        <v>10853</v>
      </c>
    </row>
    <row r="37" spans="3:11" x14ac:dyDescent="0.25">
      <c r="C37" s="21" t="s">
        <v>0</v>
      </c>
      <c r="D37" s="22"/>
      <c r="E37" s="42">
        <f>SUM(E33:E36)</f>
        <v>20190</v>
      </c>
      <c r="H37" s="3"/>
      <c r="I37" s="3"/>
      <c r="J37" s="3"/>
      <c r="K37" s="3"/>
    </row>
    <row r="38" spans="3:11" x14ac:dyDescent="0.25">
      <c r="C38" s="28"/>
      <c r="D38" s="29"/>
      <c r="E38" s="30"/>
      <c r="H38" s="3"/>
      <c r="I38" s="3"/>
      <c r="J38" s="3"/>
      <c r="K38" s="3"/>
    </row>
    <row r="39" spans="3:11" x14ac:dyDescent="0.25">
      <c r="C39" s="9"/>
      <c r="D39" s="31"/>
      <c r="E39" s="9"/>
      <c r="F39" s="9"/>
      <c r="G39" s="7" t="s">
        <v>10</v>
      </c>
      <c r="H39" s="9"/>
    </row>
    <row r="40" spans="3:11" s="20" customFormat="1" ht="22.5" x14ac:dyDescent="0.25">
      <c r="C40" s="17" t="s">
        <v>11</v>
      </c>
      <c r="D40" s="18" t="s">
        <v>12</v>
      </c>
      <c r="E40" s="19" t="s">
        <v>69</v>
      </c>
      <c r="F40" s="17" t="s">
        <v>14</v>
      </c>
      <c r="G40" s="17" t="s">
        <v>15</v>
      </c>
      <c r="H40" s="17" t="s">
        <v>16</v>
      </c>
    </row>
    <row r="41" spans="3:11" x14ac:dyDescent="0.25">
      <c r="C41" s="3" t="s">
        <v>17</v>
      </c>
      <c r="D41" s="12">
        <v>36</v>
      </c>
      <c r="E41" s="13">
        <v>53898</v>
      </c>
      <c r="F41" s="37">
        <f>E41/D41</f>
        <v>1497.1666666666667</v>
      </c>
      <c r="G41" s="13">
        <v>10</v>
      </c>
      <c r="H41" s="13">
        <v>8500</v>
      </c>
    </row>
    <row r="42" spans="3:11" x14ac:dyDescent="0.25">
      <c r="C42" s="3" t="s">
        <v>18</v>
      </c>
      <c r="D42" s="12">
        <v>11</v>
      </c>
      <c r="E42" s="13">
        <v>33021</v>
      </c>
      <c r="F42" s="37">
        <f t="shared" ref="F42:F59" si="0">E42/D42</f>
        <v>3001.909090909091</v>
      </c>
      <c r="G42" s="13">
        <v>88</v>
      </c>
      <c r="H42" s="13">
        <v>10000</v>
      </c>
    </row>
    <row r="43" spans="3:11" x14ac:dyDescent="0.25">
      <c r="C43" s="3" t="s">
        <v>19</v>
      </c>
      <c r="D43" s="12">
        <v>21</v>
      </c>
      <c r="E43" s="13">
        <v>63024</v>
      </c>
      <c r="F43" s="37">
        <f t="shared" si="0"/>
        <v>3001.1428571428573</v>
      </c>
      <c r="G43" s="13">
        <v>100</v>
      </c>
      <c r="H43" s="13">
        <v>11000</v>
      </c>
    </row>
    <row r="44" spans="3:11" x14ac:dyDescent="0.25">
      <c r="C44" s="3" t="s">
        <v>20</v>
      </c>
      <c r="D44" s="12">
        <v>8</v>
      </c>
      <c r="E44" s="13">
        <v>21501</v>
      </c>
      <c r="F44" s="37">
        <f t="shared" si="0"/>
        <v>2687.625</v>
      </c>
      <c r="G44" s="13">
        <v>350</v>
      </c>
      <c r="H44" s="13">
        <v>10000</v>
      </c>
    </row>
    <row r="45" spans="3:11" x14ac:dyDescent="0.25">
      <c r="C45" s="3" t="s">
        <v>21</v>
      </c>
      <c r="D45" s="12">
        <v>24</v>
      </c>
      <c r="E45" s="13">
        <v>91757</v>
      </c>
      <c r="F45" s="37">
        <f t="shared" si="0"/>
        <v>3823.2083333333335</v>
      </c>
      <c r="G45" s="13">
        <v>65</v>
      </c>
      <c r="H45" s="13">
        <v>36500</v>
      </c>
    </row>
    <row r="46" spans="3:11" x14ac:dyDescent="0.25">
      <c r="C46" s="3" t="s">
        <v>22</v>
      </c>
      <c r="D46" s="12">
        <v>8</v>
      </c>
      <c r="E46" s="13">
        <v>21384</v>
      </c>
      <c r="F46" s="37">
        <f t="shared" si="0"/>
        <v>2673</v>
      </c>
      <c r="G46" s="13">
        <v>279</v>
      </c>
      <c r="H46" s="13">
        <v>10000</v>
      </c>
    </row>
    <row r="47" spans="3:11" x14ac:dyDescent="0.25">
      <c r="C47" s="3" t="s">
        <v>23</v>
      </c>
      <c r="D47" s="12">
        <v>10</v>
      </c>
      <c r="E47" s="13">
        <v>13021</v>
      </c>
      <c r="F47" s="37">
        <f t="shared" si="0"/>
        <v>1302.0999999999999</v>
      </c>
      <c r="G47" s="13">
        <v>15</v>
      </c>
      <c r="H47" s="13">
        <v>3000</v>
      </c>
    </row>
    <row r="48" spans="3:11" x14ac:dyDescent="0.25">
      <c r="C48" s="3" t="s">
        <v>24</v>
      </c>
      <c r="D48" s="12">
        <v>10</v>
      </c>
      <c r="E48" s="13">
        <v>9373</v>
      </c>
      <c r="F48" s="37">
        <f t="shared" si="0"/>
        <v>937.3</v>
      </c>
      <c r="G48" s="13">
        <v>170</v>
      </c>
      <c r="H48" s="13">
        <v>3000</v>
      </c>
    </row>
    <row r="49" spans="3:8" x14ac:dyDescent="0.25">
      <c r="C49" s="3" t="s">
        <v>25</v>
      </c>
      <c r="D49" s="12">
        <v>17</v>
      </c>
      <c r="E49" s="13">
        <v>24947</v>
      </c>
      <c r="F49" s="37">
        <f t="shared" si="0"/>
        <v>1467.4705882352941</v>
      </c>
      <c r="G49" s="13">
        <v>300</v>
      </c>
      <c r="H49" s="13">
        <v>6000</v>
      </c>
    </row>
    <row r="50" spans="3:8" x14ac:dyDescent="0.25">
      <c r="C50" s="3" t="s">
        <v>26</v>
      </c>
      <c r="D50" s="12">
        <v>17</v>
      </c>
      <c r="E50" s="13">
        <v>48490</v>
      </c>
      <c r="F50" s="37">
        <f t="shared" si="0"/>
        <v>2852.3529411764707</v>
      </c>
      <c r="G50" s="13">
        <v>50</v>
      </c>
      <c r="H50" s="13">
        <v>15000</v>
      </c>
    </row>
    <row r="51" spans="3:8" x14ac:dyDescent="0.25">
      <c r="C51" s="3" t="s">
        <v>27</v>
      </c>
      <c r="D51" s="12">
        <v>9</v>
      </c>
      <c r="E51" s="13">
        <v>20743</v>
      </c>
      <c r="F51" s="37">
        <f t="shared" si="0"/>
        <v>2304.7777777777778</v>
      </c>
      <c r="G51" s="13">
        <v>100</v>
      </c>
      <c r="H51" s="13">
        <v>5000</v>
      </c>
    </row>
    <row r="52" spans="3:8" x14ac:dyDescent="0.25">
      <c r="C52" s="3" t="s">
        <v>28</v>
      </c>
      <c r="D52" s="12">
        <v>12</v>
      </c>
      <c r="E52" s="13">
        <v>16103</v>
      </c>
      <c r="F52" s="37">
        <f t="shared" si="0"/>
        <v>1341.9166666666667</v>
      </c>
      <c r="G52" s="13">
        <v>17</v>
      </c>
      <c r="H52" s="13">
        <v>5700</v>
      </c>
    </row>
    <row r="53" spans="3:8" x14ac:dyDescent="0.25">
      <c r="C53" s="3" t="s">
        <v>29</v>
      </c>
      <c r="D53" s="12">
        <v>15</v>
      </c>
      <c r="E53" s="13">
        <v>83966</v>
      </c>
      <c r="F53" s="37">
        <f t="shared" si="0"/>
        <v>5597.7333333333336</v>
      </c>
      <c r="G53" s="13">
        <v>113</v>
      </c>
      <c r="H53" s="13">
        <v>29910</v>
      </c>
    </row>
    <row r="54" spans="3:8" x14ac:dyDescent="0.25">
      <c r="C54" s="3" t="s">
        <v>30</v>
      </c>
      <c r="D54" s="12">
        <v>30</v>
      </c>
      <c r="E54" s="13">
        <v>96723</v>
      </c>
      <c r="F54" s="37">
        <f t="shared" si="0"/>
        <v>3224.1</v>
      </c>
      <c r="G54" s="13">
        <v>40</v>
      </c>
      <c r="H54" s="13">
        <v>21000</v>
      </c>
    </row>
    <row r="55" spans="3:8" x14ac:dyDescent="0.25">
      <c r="C55" s="3" t="s">
        <v>31</v>
      </c>
      <c r="D55" s="12">
        <v>11</v>
      </c>
      <c r="E55" s="13">
        <v>41732</v>
      </c>
      <c r="F55" s="37">
        <f t="shared" si="0"/>
        <v>3793.818181818182</v>
      </c>
      <c r="G55" s="13">
        <v>250</v>
      </c>
      <c r="H55" s="13">
        <v>23600</v>
      </c>
    </row>
    <row r="56" spans="3:8" x14ac:dyDescent="0.25">
      <c r="C56" s="3" t="s">
        <v>32</v>
      </c>
      <c r="D56" s="12">
        <v>14</v>
      </c>
      <c r="E56" s="13">
        <v>16697</v>
      </c>
      <c r="F56" s="37">
        <f t="shared" si="0"/>
        <v>1192.6428571428571</v>
      </c>
      <c r="G56" s="13">
        <v>68</v>
      </c>
      <c r="H56" s="13">
        <v>3500</v>
      </c>
    </row>
    <row r="57" spans="3:8" x14ac:dyDescent="0.25">
      <c r="C57" s="3" t="s">
        <v>33</v>
      </c>
      <c r="D57" s="12">
        <v>8</v>
      </c>
      <c r="E57" s="13">
        <v>16265</v>
      </c>
      <c r="F57" s="37">
        <f t="shared" si="0"/>
        <v>2033.125</v>
      </c>
      <c r="G57" s="13">
        <v>610</v>
      </c>
      <c r="H57" s="13">
        <v>4000</v>
      </c>
    </row>
    <row r="58" spans="3:8" x14ac:dyDescent="0.25">
      <c r="C58" s="14" t="s">
        <v>34</v>
      </c>
      <c r="D58" s="15">
        <v>14</v>
      </c>
      <c r="E58" s="16">
        <v>24684</v>
      </c>
      <c r="F58" s="38">
        <f t="shared" si="0"/>
        <v>1763.1428571428571</v>
      </c>
      <c r="G58" s="16">
        <v>60</v>
      </c>
      <c r="H58" s="16">
        <v>8000</v>
      </c>
    </row>
    <row r="59" spans="3:8" x14ac:dyDescent="0.25">
      <c r="C59" s="6" t="s">
        <v>0</v>
      </c>
      <c r="D59" s="41">
        <f>SUM(D41:D58)</f>
        <v>275</v>
      </c>
      <c r="E59" s="43">
        <f>SUM(E41:E58)</f>
        <v>697329</v>
      </c>
      <c r="F59" s="44">
        <f t="shared" si="0"/>
        <v>2535.741818181818</v>
      </c>
      <c r="G59" s="43">
        <f>MIN(G41:G58)</f>
        <v>10</v>
      </c>
      <c r="H59" s="43">
        <f>MAX(H41:H58)</f>
        <v>36500</v>
      </c>
    </row>
    <row r="60" spans="3:8" x14ac:dyDescent="0.25">
      <c r="C60" s="3"/>
      <c r="D60" s="32"/>
      <c r="E60" s="3"/>
      <c r="F60" s="3"/>
      <c r="G60" s="3"/>
      <c r="H60" s="3"/>
    </row>
    <row r="61" spans="3:8" x14ac:dyDescent="0.25">
      <c r="C61" s="7"/>
      <c r="D61" s="32"/>
      <c r="E61" s="3"/>
      <c r="F61" s="3"/>
      <c r="G61" s="3"/>
      <c r="H61" s="3"/>
    </row>
    <row r="62" spans="3:8" x14ac:dyDescent="0.25">
      <c r="C62" s="9"/>
      <c r="D62" s="31"/>
      <c r="E62" s="9"/>
      <c r="F62" s="9"/>
      <c r="G62" s="7" t="s">
        <v>10</v>
      </c>
      <c r="H62" s="9"/>
    </row>
    <row r="63" spans="3:8" ht="22.5" x14ac:dyDescent="0.25">
      <c r="C63" s="17" t="s">
        <v>11</v>
      </c>
      <c r="D63" s="18" t="s">
        <v>12</v>
      </c>
      <c r="E63" s="19" t="s">
        <v>70</v>
      </c>
      <c r="F63" s="17" t="s">
        <v>14</v>
      </c>
      <c r="G63" s="17" t="s">
        <v>15</v>
      </c>
      <c r="H63" s="17" t="s">
        <v>16</v>
      </c>
    </row>
    <row r="64" spans="3:8" x14ac:dyDescent="0.25">
      <c r="C64" s="3" t="s">
        <v>17</v>
      </c>
      <c r="D64" s="12">
        <v>10</v>
      </c>
      <c r="E64" s="13">
        <v>1074</v>
      </c>
      <c r="F64" s="37">
        <f>E64/D64</f>
        <v>107.4</v>
      </c>
      <c r="G64" s="13">
        <v>1</v>
      </c>
      <c r="H64" s="13">
        <v>539</v>
      </c>
    </row>
    <row r="65" spans="3:8" x14ac:dyDescent="0.25">
      <c r="C65" s="3" t="s">
        <v>18</v>
      </c>
      <c r="D65" s="12">
        <v>0</v>
      </c>
      <c r="E65" s="13"/>
      <c r="F65" s="37"/>
      <c r="G65" s="13"/>
      <c r="H65" s="13"/>
    </row>
    <row r="66" spans="3:8" x14ac:dyDescent="0.25">
      <c r="C66" s="3" t="s">
        <v>19</v>
      </c>
      <c r="D66" s="12">
        <v>6</v>
      </c>
      <c r="E66" s="13">
        <v>100</v>
      </c>
      <c r="F66" s="37">
        <f t="shared" ref="F66:F82" si="1">E66/D66</f>
        <v>16.666666666666668</v>
      </c>
      <c r="G66" s="13">
        <v>10</v>
      </c>
      <c r="H66" s="13">
        <v>40</v>
      </c>
    </row>
    <row r="67" spans="3:8" x14ac:dyDescent="0.25">
      <c r="C67" s="3" t="s">
        <v>20</v>
      </c>
      <c r="D67" s="12">
        <v>3</v>
      </c>
      <c r="E67" s="13">
        <v>1025</v>
      </c>
      <c r="F67" s="37">
        <f t="shared" si="1"/>
        <v>341.66666666666669</v>
      </c>
      <c r="G67" s="13">
        <v>5</v>
      </c>
      <c r="H67" s="13">
        <v>1000</v>
      </c>
    </row>
    <row r="68" spans="3:8" x14ac:dyDescent="0.25">
      <c r="C68" s="3" t="s">
        <v>21</v>
      </c>
      <c r="D68" s="12">
        <v>7</v>
      </c>
      <c r="E68" s="13">
        <v>222</v>
      </c>
      <c r="F68" s="37">
        <f t="shared" si="1"/>
        <v>31.714285714285715</v>
      </c>
      <c r="G68" s="13">
        <v>4</v>
      </c>
      <c r="H68" s="13">
        <v>150</v>
      </c>
    </row>
    <row r="69" spans="3:8" x14ac:dyDescent="0.25">
      <c r="C69" s="3" t="s">
        <v>22</v>
      </c>
      <c r="D69" s="12">
        <v>3</v>
      </c>
      <c r="E69" s="13">
        <v>116</v>
      </c>
      <c r="F69" s="37">
        <f t="shared" si="1"/>
        <v>38.666666666666664</v>
      </c>
      <c r="G69" s="13">
        <v>1</v>
      </c>
      <c r="H69" s="13">
        <v>100</v>
      </c>
    </row>
    <row r="70" spans="3:8" x14ac:dyDescent="0.25">
      <c r="C70" s="3" t="s">
        <v>23</v>
      </c>
      <c r="D70" s="12">
        <v>1</v>
      </c>
      <c r="E70" s="13">
        <v>1</v>
      </c>
      <c r="F70" s="37">
        <f t="shared" si="1"/>
        <v>1</v>
      </c>
      <c r="G70" s="13">
        <v>1</v>
      </c>
      <c r="H70" s="13">
        <v>1</v>
      </c>
    </row>
    <row r="71" spans="3:8" x14ac:dyDescent="0.25">
      <c r="C71" s="3" t="s">
        <v>24</v>
      </c>
      <c r="D71" s="12">
        <v>2</v>
      </c>
      <c r="E71" s="13">
        <v>43</v>
      </c>
      <c r="F71" s="37">
        <f t="shared" si="1"/>
        <v>21.5</v>
      </c>
      <c r="G71" s="13">
        <v>3</v>
      </c>
      <c r="H71" s="13">
        <v>40</v>
      </c>
    </row>
    <row r="72" spans="3:8" x14ac:dyDescent="0.25">
      <c r="C72" s="3" t="s">
        <v>25</v>
      </c>
      <c r="D72" s="12">
        <v>1</v>
      </c>
      <c r="E72" s="13">
        <v>10</v>
      </c>
      <c r="F72" s="37">
        <f t="shared" si="1"/>
        <v>10</v>
      </c>
      <c r="G72" s="13">
        <v>10</v>
      </c>
      <c r="H72" s="13">
        <v>10</v>
      </c>
    </row>
    <row r="73" spans="3:8" x14ac:dyDescent="0.25">
      <c r="C73" s="3" t="s">
        <v>26</v>
      </c>
      <c r="D73" s="12">
        <v>4</v>
      </c>
      <c r="E73" s="13">
        <v>415</v>
      </c>
      <c r="F73" s="37">
        <f t="shared" si="1"/>
        <v>103.75</v>
      </c>
      <c r="G73" s="13">
        <v>1</v>
      </c>
      <c r="H73" s="13">
        <v>340</v>
      </c>
    </row>
    <row r="74" spans="3:8" x14ac:dyDescent="0.25">
      <c r="C74" s="3" t="s">
        <v>27</v>
      </c>
      <c r="D74" s="12">
        <v>1</v>
      </c>
      <c r="E74" s="13">
        <v>40</v>
      </c>
      <c r="F74" s="37">
        <f t="shared" si="1"/>
        <v>40</v>
      </c>
      <c r="G74" s="13">
        <v>40</v>
      </c>
      <c r="H74" s="13">
        <v>40</v>
      </c>
    </row>
    <row r="75" spans="3:8" x14ac:dyDescent="0.25">
      <c r="C75" s="3" t="s">
        <v>28</v>
      </c>
      <c r="D75" s="12">
        <v>1</v>
      </c>
      <c r="E75" s="13">
        <v>50</v>
      </c>
      <c r="F75" s="37">
        <f t="shared" si="1"/>
        <v>50</v>
      </c>
      <c r="G75" s="13">
        <v>50</v>
      </c>
      <c r="H75" s="13">
        <v>50</v>
      </c>
    </row>
    <row r="76" spans="3:8" x14ac:dyDescent="0.25">
      <c r="C76" s="3" t="s">
        <v>29</v>
      </c>
      <c r="D76" s="12">
        <v>1</v>
      </c>
      <c r="E76" s="13">
        <v>12</v>
      </c>
      <c r="F76" s="37">
        <f t="shared" si="1"/>
        <v>12</v>
      </c>
      <c r="G76" s="13">
        <v>12</v>
      </c>
      <c r="H76" s="13">
        <v>12</v>
      </c>
    </row>
    <row r="77" spans="3:8" x14ac:dyDescent="0.25">
      <c r="C77" s="3" t="s">
        <v>30</v>
      </c>
      <c r="D77" s="12">
        <v>11</v>
      </c>
      <c r="E77" s="13">
        <v>319</v>
      </c>
      <c r="F77" s="37">
        <f t="shared" si="1"/>
        <v>29</v>
      </c>
      <c r="G77" s="13">
        <v>3</v>
      </c>
      <c r="H77" s="13">
        <v>100</v>
      </c>
    </row>
    <row r="78" spans="3:8" x14ac:dyDescent="0.25">
      <c r="C78" s="3" t="s">
        <v>31</v>
      </c>
      <c r="D78" s="12">
        <v>1</v>
      </c>
      <c r="E78" s="13">
        <v>120</v>
      </c>
      <c r="F78" s="37">
        <f t="shared" si="1"/>
        <v>120</v>
      </c>
      <c r="G78" s="13">
        <v>120</v>
      </c>
      <c r="H78" s="13">
        <v>120</v>
      </c>
    </row>
    <row r="79" spans="3:8" x14ac:dyDescent="0.25">
      <c r="C79" s="3" t="s">
        <v>32</v>
      </c>
      <c r="D79" s="12">
        <v>4</v>
      </c>
      <c r="E79" s="13">
        <v>451</v>
      </c>
      <c r="F79" s="37">
        <f t="shared" si="1"/>
        <v>112.75</v>
      </c>
      <c r="G79" s="13">
        <v>1</v>
      </c>
      <c r="H79" s="13">
        <v>350</v>
      </c>
    </row>
    <row r="80" spans="3:8" x14ac:dyDescent="0.25">
      <c r="C80" s="3" t="s">
        <v>33</v>
      </c>
      <c r="D80" s="12">
        <v>1</v>
      </c>
      <c r="E80" s="13">
        <v>2</v>
      </c>
      <c r="F80" s="37">
        <f t="shared" si="1"/>
        <v>2</v>
      </c>
      <c r="G80" s="13">
        <v>2</v>
      </c>
      <c r="H80" s="13">
        <v>2</v>
      </c>
    </row>
    <row r="81" spans="3:8" x14ac:dyDescent="0.25">
      <c r="C81" s="14" t="s">
        <v>34</v>
      </c>
      <c r="D81" s="15">
        <v>5</v>
      </c>
      <c r="E81" s="16">
        <v>61</v>
      </c>
      <c r="F81" s="38">
        <f t="shared" si="1"/>
        <v>12.2</v>
      </c>
      <c r="G81" s="16">
        <v>4</v>
      </c>
      <c r="H81" s="16">
        <v>20</v>
      </c>
    </row>
    <row r="82" spans="3:8" x14ac:dyDescent="0.25">
      <c r="C82" s="6" t="s">
        <v>0</v>
      </c>
      <c r="D82" s="40">
        <f>SUM(D64:D81)</f>
        <v>62</v>
      </c>
      <c r="E82" s="39">
        <f>SUM(E64:E81)</f>
        <v>4061</v>
      </c>
      <c r="F82" s="39">
        <f t="shared" si="1"/>
        <v>65.5</v>
      </c>
      <c r="G82" s="39">
        <f>MIN(G64:G81)</f>
        <v>1</v>
      </c>
      <c r="H82" s="39">
        <f>MAX(H64:H81)</f>
        <v>1000</v>
      </c>
    </row>
    <row r="85" spans="3:8" x14ac:dyDescent="0.25">
      <c r="C85" s="9"/>
      <c r="D85" s="31"/>
      <c r="E85" s="9"/>
      <c r="F85" s="9"/>
      <c r="G85" s="7" t="s">
        <v>10</v>
      </c>
      <c r="H85" s="9"/>
    </row>
    <row r="86" spans="3:8" ht="22.5" x14ac:dyDescent="0.25">
      <c r="C86" s="17" t="s">
        <v>11</v>
      </c>
      <c r="D86" s="18" t="s">
        <v>12</v>
      </c>
      <c r="E86" s="19" t="s">
        <v>71</v>
      </c>
      <c r="F86" s="17" t="s">
        <v>14</v>
      </c>
      <c r="G86" s="17" t="s">
        <v>15</v>
      </c>
      <c r="H86" s="17" t="s">
        <v>16</v>
      </c>
    </row>
    <row r="87" spans="3:8" x14ac:dyDescent="0.25">
      <c r="C87" s="3" t="s">
        <v>17</v>
      </c>
      <c r="D87" s="12">
        <v>1</v>
      </c>
      <c r="E87" s="13">
        <v>10</v>
      </c>
      <c r="F87" s="37">
        <f>E87/D87</f>
        <v>10</v>
      </c>
      <c r="G87" s="13">
        <v>10</v>
      </c>
      <c r="H87" s="13">
        <v>10</v>
      </c>
    </row>
    <row r="88" spans="3:8" x14ac:dyDescent="0.25">
      <c r="C88" s="3" t="s">
        <v>18</v>
      </c>
      <c r="D88" s="12">
        <v>0</v>
      </c>
      <c r="E88" s="13"/>
      <c r="F88" s="37"/>
      <c r="G88" s="13"/>
      <c r="H88" s="13"/>
    </row>
    <row r="89" spans="3:8" x14ac:dyDescent="0.25">
      <c r="C89" s="3" t="s">
        <v>19</v>
      </c>
      <c r="D89" s="12">
        <v>0</v>
      </c>
      <c r="E89" s="13"/>
      <c r="F89" s="37"/>
      <c r="G89" s="13"/>
      <c r="H89" s="13"/>
    </row>
    <row r="90" spans="3:8" x14ac:dyDescent="0.25">
      <c r="C90" s="3" t="s">
        <v>20</v>
      </c>
      <c r="D90" s="12">
        <v>0</v>
      </c>
      <c r="E90" s="13"/>
      <c r="F90" s="37"/>
      <c r="G90" s="13"/>
      <c r="H90" s="13"/>
    </row>
    <row r="91" spans="3:8" x14ac:dyDescent="0.25">
      <c r="C91" s="3" t="s">
        <v>21</v>
      </c>
      <c r="D91" s="12">
        <v>0</v>
      </c>
      <c r="E91" s="13"/>
      <c r="F91" s="37"/>
      <c r="G91" s="13"/>
      <c r="H91" s="13"/>
    </row>
    <row r="92" spans="3:8" x14ac:dyDescent="0.25">
      <c r="C92" s="3" t="s">
        <v>22</v>
      </c>
      <c r="D92" s="12">
        <v>2</v>
      </c>
      <c r="E92" s="13">
        <v>100</v>
      </c>
      <c r="F92" s="37">
        <f t="shared" ref="F92:F104" si="2">E92/D92</f>
        <v>50</v>
      </c>
      <c r="G92" s="13">
        <v>50</v>
      </c>
      <c r="H92" s="13">
        <v>50</v>
      </c>
    </row>
    <row r="93" spans="3:8" x14ac:dyDescent="0.25">
      <c r="C93" s="3" t="s">
        <v>23</v>
      </c>
      <c r="D93" s="12">
        <v>0</v>
      </c>
      <c r="E93" s="13"/>
      <c r="F93" s="37"/>
      <c r="G93" s="13"/>
      <c r="H93" s="13"/>
    </row>
    <row r="94" spans="3:8" x14ac:dyDescent="0.25">
      <c r="C94" s="3" t="s">
        <v>24</v>
      </c>
      <c r="D94" s="12">
        <v>0</v>
      </c>
      <c r="E94" s="13"/>
      <c r="F94" s="37"/>
      <c r="G94" s="13"/>
      <c r="H94" s="13"/>
    </row>
    <row r="95" spans="3:8" x14ac:dyDescent="0.25">
      <c r="C95" s="3" t="s">
        <v>25</v>
      </c>
      <c r="D95" s="12">
        <v>0</v>
      </c>
      <c r="E95" s="13"/>
      <c r="F95" s="37"/>
      <c r="G95" s="13"/>
      <c r="H95" s="13"/>
    </row>
    <row r="96" spans="3:8" x14ac:dyDescent="0.25">
      <c r="C96" s="3" t="s">
        <v>26</v>
      </c>
      <c r="D96" s="12">
        <v>0</v>
      </c>
      <c r="E96" s="13"/>
      <c r="F96" s="37"/>
      <c r="G96" s="13"/>
      <c r="H96" s="13"/>
    </row>
    <row r="97" spans="3:8" x14ac:dyDescent="0.25">
      <c r="C97" s="3" t="s">
        <v>27</v>
      </c>
      <c r="D97" s="12">
        <v>0</v>
      </c>
      <c r="E97" s="13"/>
      <c r="F97" s="37"/>
      <c r="G97" s="13"/>
      <c r="H97" s="13"/>
    </row>
    <row r="98" spans="3:8" x14ac:dyDescent="0.25">
      <c r="C98" s="3" t="s">
        <v>28</v>
      </c>
      <c r="D98" s="12">
        <v>1</v>
      </c>
      <c r="E98" s="13">
        <v>20</v>
      </c>
      <c r="F98" s="37">
        <f t="shared" si="2"/>
        <v>20</v>
      </c>
      <c r="G98" s="13">
        <v>20</v>
      </c>
      <c r="H98" s="13">
        <v>20</v>
      </c>
    </row>
    <row r="99" spans="3:8" x14ac:dyDescent="0.25">
      <c r="C99" s="3" t="s">
        <v>29</v>
      </c>
      <c r="D99" s="12">
        <v>0</v>
      </c>
      <c r="E99" s="13"/>
      <c r="F99" s="37"/>
      <c r="G99" s="13"/>
      <c r="H99" s="13"/>
    </row>
    <row r="100" spans="3:8" x14ac:dyDescent="0.25">
      <c r="C100" s="3" t="s">
        <v>30</v>
      </c>
      <c r="D100" s="12">
        <v>2</v>
      </c>
      <c r="E100" s="13">
        <v>80</v>
      </c>
      <c r="F100" s="37">
        <f t="shared" si="2"/>
        <v>40</v>
      </c>
      <c r="G100" s="13">
        <v>10</v>
      </c>
      <c r="H100" s="13">
        <v>70</v>
      </c>
    </row>
    <row r="101" spans="3:8" x14ac:dyDescent="0.25">
      <c r="C101" s="3" t="s">
        <v>31</v>
      </c>
      <c r="D101" s="12">
        <v>0</v>
      </c>
      <c r="E101" s="13"/>
      <c r="F101" s="37"/>
      <c r="G101" s="13"/>
      <c r="H101" s="13"/>
    </row>
    <row r="102" spans="3:8" x14ac:dyDescent="0.25">
      <c r="C102" s="3" t="s">
        <v>32</v>
      </c>
      <c r="D102" s="12">
        <v>1</v>
      </c>
      <c r="E102" s="13">
        <v>1</v>
      </c>
      <c r="F102" s="37">
        <f t="shared" si="2"/>
        <v>1</v>
      </c>
      <c r="G102" s="13">
        <v>1</v>
      </c>
      <c r="H102" s="13">
        <v>1</v>
      </c>
    </row>
    <row r="103" spans="3:8" x14ac:dyDescent="0.25">
      <c r="C103" s="3" t="s">
        <v>33</v>
      </c>
      <c r="D103" s="12">
        <v>0</v>
      </c>
      <c r="E103" s="13"/>
      <c r="F103" s="37"/>
      <c r="G103" s="13"/>
      <c r="H103" s="13"/>
    </row>
    <row r="104" spans="3:8" x14ac:dyDescent="0.25">
      <c r="C104" s="14" t="s">
        <v>34</v>
      </c>
      <c r="D104" s="15">
        <v>1</v>
      </c>
      <c r="E104" s="16">
        <v>24</v>
      </c>
      <c r="F104" s="38">
        <f t="shared" si="2"/>
        <v>24</v>
      </c>
      <c r="G104" s="16">
        <v>24</v>
      </c>
      <c r="H104" s="16">
        <v>24</v>
      </c>
    </row>
    <row r="105" spans="3:8" x14ac:dyDescent="0.25">
      <c r="C105" s="6" t="s">
        <v>0</v>
      </c>
      <c r="D105" s="40">
        <f>SUM(D87:D104)</f>
        <v>8</v>
      </c>
      <c r="E105" s="39">
        <f>SUM(E87:E104)</f>
        <v>235</v>
      </c>
      <c r="F105" s="39">
        <f t="shared" ref="F105" si="3">E105/D105</f>
        <v>29.375</v>
      </c>
      <c r="G105" s="39">
        <f>MIN(G87:G104)</f>
        <v>1</v>
      </c>
      <c r="H105" s="39">
        <f>MAX(H87:H104)</f>
        <v>70</v>
      </c>
    </row>
    <row r="108" spans="3:8" x14ac:dyDescent="0.25">
      <c r="C108" s="9"/>
      <c r="D108" s="31"/>
      <c r="E108" s="9"/>
      <c r="F108" s="9"/>
      <c r="G108" s="7" t="s">
        <v>10</v>
      </c>
      <c r="H108" s="9"/>
    </row>
    <row r="109" spans="3:8" ht="22.5" x14ac:dyDescent="0.25">
      <c r="C109" s="17" t="s">
        <v>11</v>
      </c>
      <c r="D109" s="18" t="s">
        <v>12</v>
      </c>
      <c r="E109" s="19" t="s">
        <v>72</v>
      </c>
      <c r="F109" s="17" t="s">
        <v>14</v>
      </c>
      <c r="G109" s="17" t="s">
        <v>15</v>
      </c>
      <c r="H109" s="17" t="s">
        <v>16</v>
      </c>
    </row>
    <row r="110" spans="3:8" x14ac:dyDescent="0.25">
      <c r="C110" s="3" t="s">
        <v>17</v>
      </c>
      <c r="D110" s="12">
        <v>24</v>
      </c>
      <c r="E110" s="13">
        <v>77110</v>
      </c>
      <c r="F110" s="37">
        <f>E110/D110</f>
        <v>3212.9166666666665</v>
      </c>
      <c r="G110" s="13">
        <v>20</v>
      </c>
      <c r="H110" s="13">
        <v>36000</v>
      </c>
    </row>
    <row r="111" spans="3:8" x14ac:dyDescent="0.25">
      <c r="C111" s="3" t="s">
        <v>18</v>
      </c>
      <c r="D111" s="12">
        <v>8</v>
      </c>
      <c r="E111" s="13">
        <v>5690</v>
      </c>
      <c r="F111" s="37">
        <f t="shared" ref="F111:F128" si="4">E111/D111</f>
        <v>711.25</v>
      </c>
      <c r="G111" s="13">
        <v>30</v>
      </c>
      <c r="H111" s="13">
        <v>2000</v>
      </c>
    </row>
    <row r="112" spans="3:8" x14ac:dyDescent="0.25">
      <c r="C112" s="3" t="s">
        <v>19</v>
      </c>
      <c r="D112" s="12">
        <v>15</v>
      </c>
      <c r="E112" s="13">
        <v>22900</v>
      </c>
      <c r="F112" s="37">
        <f t="shared" si="4"/>
        <v>1526.6666666666667</v>
      </c>
      <c r="G112" s="13">
        <v>3</v>
      </c>
      <c r="H112" s="13">
        <v>6500</v>
      </c>
    </row>
    <row r="113" spans="3:8" x14ac:dyDescent="0.25">
      <c r="C113" s="3" t="s">
        <v>20</v>
      </c>
      <c r="D113" s="12">
        <v>5</v>
      </c>
      <c r="E113" s="13">
        <v>672</v>
      </c>
      <c r="F113" s="37">
        <f t="shared" si="4"/>
        <v>134.4</v>
      </c>
      <c r="G113" s="13">
        <v>2</v>
      </c>
      <c r="H113" s="13">
        <v>300</v>
      </c>
    </row>
    <row r="114" spans="3:8" x14ac:dyDescent="0.25">
      <c r="C114" s="3" t="s">
        <v>21</v>
      </c>
      <c r="D114" s="12">
        <v>18</v>
      </c>
      <c r="E114" s="13">
        <v>46197</v>
      </c>
      <c r="F114" s="37">
        <f t="shared" si="4"/>
        <v>2566.5</v>
      </c>
      <c r="G114" s="13">
        <v>7</v>
      </c>
      <c r="H114" s="13">
        <v>20000</v>
      </c>
    </row>
    <row r="115" spans="3:8" x14ac:dyDescent="0.25">
      <c r="C115" s="3" t="s">
        <v>22</v>
      </c>
      <c r="D115" s="12">
        <v>5</v>
      </c>
      <c r="E115" s="13">
        <v>6661</v>
      </c>
      <c r="F115" s="37">
        <f t="shared" si="4"/>
        <v>1332.2</v>
      </c>
      <c r="G115" s="13">
        <v>5</v>
      </c>
      <c r="H115" s="13">
        <v>5000</v>
      </c>
    </row>
    <row r="116" spans="3:8" x14ac:dyDescent="0.25">
      <c r="C116" s="3" t="s">
        <v>23</v>
      </c>
      <c r="D116" s="12">
        <v>6</v>
      </c>
      <c r="E116" s="13">
        <v>8149</v>
      </c>
      <c r="F116" s="37">
        <f t="shared" si="4"/>
        <v>1358.1666666666667</v>
      </c>
      <c r="G116" s="13">
        <v>100</v>
      </c>
      <c r="H116" s="13">
        <v>5000</v>
      </c>
    </row>
    <row r="117" spans="3:8" x14ac:dyDescent="0.25">
      <c r="C117" s="3" t="s">
        <v>24</v>
      </c>
      <c r="D117" s="12">
        <v>5</v>
      </c>
      <c r="E117" s="13">
        <v>4415</v>
      </c>
      <c r="F117" s="37">
        <f t="shared" si="4"/>
        <v>883</v>
      </c>
      <c r="G117" s="13">
        <v>15</v>
      </c>
      <c r="H117" s="13">
        <v>3000</v>
      </c>
    </row>
    <row r="118" spans="3:8" x14ac:dyDescent="0.25">
      <c r="C118" s="3" t="s">
        <v>25</v>
      </c>
      <c r="D118" s="12">
        <v>9</v>
      </c>
      <c r="E118" s="13">
        <v>10328</v>
      </c>
      <c r="F118" s="37">
        <f t="shared" si="4"/>
        <v>1147.5555555555557</v>
      </c>
      <c r="G118" s="13">
        <v>20</v>
      </c>
      <c r="H118" s="13">
        <v>5500</v>
      </c>
    </row>
    <row r="119" spans="3:8" x14ac:dyDescent="0.25">
      <c r="C119" s="3" t="s">
        <v>26</v>
      </c>
      <c r="D119" s="12">
        <v>12</v>
      </c>
      <c r="E119" s="13">
        <v>16681</v>
      </c>
      <c r="F119" s="37">
        <f t="shared" si="4"/>
        <v>1390.0833333333333</v>
      </c>
      <c r="G119" s="13">
        <v>10</v>
      </c>
      <c r="H119" s="13">
        <v>7000</v>
      </c>
    </row>
    <row r="120" spans="3:8" x14ac:dyDescent="0.25">
      <c r="C120" s="3" t="s">
        <v>27</v>
      </c>
      <c r="D120" s="12">
        <v>4</v>
      </c>
      <c r="E120" s="13">
        <v>13840</v>
      </c>
      <c r="F120" s="37">
        <f t="shared" si="4"/>
        <v>3460</v>
      </c>
      <c r="G120" s="13">
        <v>550</v>
      </c>
      <c r="H120" s="13">
        <v>10000</v>
      </c>
    </row>
    <row r="121" spans="3:8" x14ac:dyDescent="0.25">
      <c r="C121" s="3" t="s">
        <v>28</v>
      </c>
      <c r="D121" s="12">
        <v>6</v>
      </c>
      <c r="E121" s="13">
        <v>21550</v>
      </c>
      <c r="F121" s="37">
        <f t="shared" si="4"/>
        <v>3591.6666666666665</v>
      </c>
      <c r="G121" s="13">
        <v>20</v>
      </c>
      <c r="H121" s="13">
        <v>13000</v>
      </c>
    </row>
    <row r="122" spans="3:8" x14ac:dyDescent="0.25">
      <c r="C122" s="3" t="s">
        <v>29</v>
      </c>
      <c r="D122" s="12">
        <v>16</v>
      </c>
      <c r="E122" s="13">
        <v>42979</v>
      </c>
      <c r="F122" s="37">
        <f t="shared" si="4"/>
        <v>2686.1875</v>
      </c>
      <c r="G122" s="13">
        <v>9</v>
      </c>
      <c r="H122" s="13">
        <v>13000</v>
      </c>
    </row>
    <row r="123" spans="3:8" x14ac:dyDescent="0.25">
      <c r="C123" s="3" t="s">
        <v>30</v>
      </c>
      <c r="D123" s="12">
        <v>20</v>
      </c>
      <c r="E123" s="13">
        <v>43232</v>
      </c>
      <c r="F123" s="37">
        <f t="shared" si="4"/>
        <v>2161.6</v>
      </c>
      <c r="G123" s="13">
        <v>10</v>
      </c>
      <c r="H123" s="13">
        <v>10000</v>
      </c>
    </row>
    <row r="124" spans="3:8" x14ac:dyDescent="0.25">
      <c r="C124" s="3" t="s">
        <v>31</v>
      </c>
      <c r="D124" s="12">
        <v>6</v>
      </c>
      <c r="E124" s="13">
        <v>6380</v>
      </c>
      <c r="F124" s="37">
        <f t="shared" si="4"/>
        <v>1063.3333333333333</v>
      </c>
      <c r="G124" s="13">
        <v>200</v>
      </c>
      <c r="H124" s="13">
        <v>2000</v>
      </c>
    </row>
    <row r="125" spans="3:8" x14ac:dyDescent="0.25">
      <c r="C125" s="3" t="s">
        <v>32</v>
      </c>
      <c r="D125" s="12">
        <v>7</v>
      </c>
      <c r="E125" s="13">
        <v>3310</v>
      </c>
      <c r="F125" s="37">
        <f t="shared" si="4"/>
        <v>472.85714285714283</v>
      </c>
      <c r="G125" s="13">
        <v>20</v>
      </c>
      <c r="H125" s="13">
        <v>2000</v>
      </c>
    </row>
    <row r="126" spans="3:8" x14ac:dyDescent="0.25">
      <c r="C126" s="3" t="s">
        <v>33</v>
      </c>
      <c r="D126" s="12">
        <v>2</v>
      </c>
      <c r="E126" s="13">
        <v>50150</v>
      </c>
      <c r="F126" s="37">
        <f t="shared" si="4"/>
        <v>25075</v>
      </c>
      <c r="G126" s="13">
        <v>150</v>
      </c>
      <c r="H126" s="13">
        <v>50000</v>
      </c>
    </row>
    <row r="127" spans="3:8" x14ac:dyDescent="0.25">
      <c r="C127" s="14" t="s">
        <v>34</v>
      </c>
      <c r="D127" s="15">
        <v>14</v>
      </c>
      <c r="E127" s="16">
        <v>6010</v>
      </c>
      <c r="F127" s="38">
        <f t="shared" si="4"/>
        <v>429.28571428571428</v>
      </c>
      <c r="G127" s="16">
        <v>10</v>
      </c>
      <c r="H127" s="16">
        <v>4000</v>
      </c>
    </row>
    <row r="128" spans="3:8" x14ac:dyDescent="0.25">
      <c r="C128" s="6" t="s">
        <v>0</v>
      </c>
      <c r="D128" s="40">
        <f>SUM(D110:D127)</f>
        <v>182</v>
      </c>
      <c r="E128" s="39">
        <f>SUM(E110:E127)</f>
        <v>386254</v>
      </c>
      <c r="F128" s="39">
        <f t="shared" si="4"/>
        <v>2122.2747252747254</v>
      </c>
      <c r="G128" s="39">
        <f>MIN(G110:G127)</f>
        <v>2</v>
      </c>
      <c r="H128" s="39">
        <f>MAX(H110:H127)</f>
        <v>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" x14ac:dyDescent="0.25"/>
  <cols>
    <col min="1" max="1" width="10.28515625" customWidth="1"/>
    <col min="2" max="2" width="7.28515625" customWidth="1"/>
    <col min="3" max="3" width="17.28515625" customWidth="1"/>
    <col min="4" max="4" width="5.42578125" customWidth="1"/>
    <col min="5" max="5" width="13.28515625" customWidth="1"/>
  </cols>
  <sheetData>
    <row r="1" spans="1:8" ht="20.25" x14ac:dyDescent="0.3">
      <c r="A1" s="1" t="s">
        <v>37</v>
      </c>
      <c r="B1" s="2"/>
    </row>
    <row r="2" spans="1:8" x14ac:dyDescent="0.25">
      <c r="A2" s="3" t="s">
        <v>1</v>
      </c>
      <c r="B2" s="4" t="s">
        <v>2</v>
      </c>
    </row>
    <row r="3" spans="1:8" x14ac:dyDescent="0.25">
      <c r="A3" s="3" t="s">
        <v>3</v>
      </c>
      <c r="B3" s="4" t="s">
        <v>4</v>
      </c>
    </row>
    <row r="4" spans="1:8" x14ac:dyDescent="0.25">
      <c r="A4" s="3" t="s">
        <v>5</v>
      </c>
      <c r="B4" s="4" t="s">
        <v>38</v>
      </c>
    </row>
    <row r="5" spans="1:8" x14ac:dyDescent="0.25">
      <c r="A5" s="3" t="s">
        <v>6</v>
      </c>
      <c r="B5" s="5">
        <v>42795</v>
      </c>
    </row>
    <row r="7" spans="1:8" x14ac:dyDescent="0.25">
      <c r="D7" s="6" t="s">
        <v>7</v>
      </c>
      <c r="E7" s="7" t="s">
        <v>8</v>
      </c>
    </row>
    <row r="10" spans="1:8" x14ac:dyDescent="0.25">
      <c r="C10" s="7" t="s">
        <v>73</v>
      </c>
      <c r="D10" s="26"/>
      <c r="H10" s="3"/>
    </row>
    <row r="11" spans="1:8" x14ac:dyDescent="0.25">
      <c r="C11" s="9"/>
      <c r="D11" s="31"/>
      <c r="E11" s="9"/>
      <c r="F11" s="9"/>
      <c r="G11" s="7" t="s">
        <v>10</v>
      </c>
      <c r="H11" s="9"/>
    </row>
    <row r="12" spans="1:8" ht="33.75" x14ac:dyDescent="0.25">
      <c r="C12" s="17" t="s">
        <v>11</v>
      </c>
      <c r="D12" s="18" t="s">
        <v>12</v>
      </c>
      <c r="E12" s="19" t="s">
        <v>74</v>
      </c>
      <c r="F12" s="17" t="s">
        <v>14</v>
      </c>
      <c r="G12" s="17" t="s">
        <v>15</v>
      </c>
      <c r="H12" s="17" t="s">
        <v>16</v>
      </c>
    </row>
    <row r="13" spans="1:8" x14ac:dyDescent="0.25">
      <c r="C13" s="3" t="s">
        <v>17</v>
      </c>
      <c r="D13" s="32">
        <v>12</v>
      </c>
      <c r="E13" s="3">
        <v>28</v>
      </c>
      <c r="F13" s="45">
        <f>E13/D13</f>
        <v>2.3333333333333335</v>
      </c>
      <c r="G13" s="3">
        <v>1</v>
      </c>
      <c r="H13" s="3">
        <v>5</v>
      </c>
    </row>
    <row r="14" spans="1:8" x14ac:dyDescent="0.25">
      <c r="C14" s="3" t="s">
        <v>18</v>
      </c>
      <c r="D14" s="32">
        <v>7</v>
      </c>
      <c r="E14" s="3">
        <v>10</v>
      </c>
      <c r="F14" s="45">
        <f t="shared" ref="F14:F31" si="0">E14/D14</f>
        <v>1.4285714285714286</v>
      </c>
      <c r="G14" s="3">
        <v>1</v>
      </c>
      <c r="H14" s="3">
        <v>3</v>
      </c>
    </row>
    <row r="15" spans="1:8" x14ac:dyDescent="0.25">
      <c r="C15" s="3" t="s">
        <v>19</v>
      </c>
      <c r="D15" s="32">
        <v>11</v>
      </c>
      <c r="E15" s="3">
        <v>14</v>
      </c>
      <c r="F15" s="45">
        <f t="shared" si="0"/>
        <v>1.2727272727272727</v>
      </c>
      <c r="G15" s="3">
        <v>1</v>
      </c>
      <c r="H15" s="3">
        <v>2</v>
      </c>
    </row>
    <row r="16" spans="1:8" x14ac:dyDescent="0.25">
      <c r="C16" s="3" t="s">
        <v>20</v>
      </c>
      <c r="D16" s="32">
        <v>8</v>
      </c>
      <c r="E16" s="3">
        <v>16</v>
      </c>
      <c r="F16" s="45">
        <f t="shared" si="0"/>
        <v>2</v>
      </c>
      <c r="G16" s="3">
        <v>1</v>
      </c>
      <c r="H16" s="3">
        <v>6</v>
      </c>
    </row>
    <row r="17" spans="3:8" x14ac:dyDescent="0.25">
      <c r="C17" s="3" t="s">
        <v>21</v>
      </c>
      <c r="D17" s="32">
        <v>11</v>
      </c>
      <c r="E17" s="3">
        <v>23</v>
      </c>
      <c r="F17" s="45">
        <f t="shared" si="0"/>
        <v>2.0909090909090908</v>
      </c>
      <c r="G17" s="3">
        <v>1</v>
      </c>
      <c r="H17" s="3">
        <v>6</v>
      </c>
    </row>
    <row r="18" spans="3:8" x14ac:dyDescent="0.25">
      <c r="C18" s="3" t="s">
        <v>22</v>
      </c>
      <c r="D18" s="32">
        <v>3</v>
      </c>
      <c r="E18" s="3">
        <v>5</v>
      </c>
      <c r="F18" s="45">
        <f t="shared" si="0"/>
        <v>1.6666666666666667</v>
      </c>
      <c r="G18" s="3">
        <v>1</v>
      </c>
      <c r="H18" s="3">
        <v>3</v>
      </c>
    </row>
    <row r="19" spans="3:8" x14ac:dyDescent="0.25">
      <c r="C19" s="3" t="s">
        <v>23</v>
      </c>
      <c r="D19" s="32">
        <v>5</v>
      </c>
      <c r="E19" s="3">
        <v>8</v>
      </c>
      <c r="F19" s="45">
        <f t="shared" si="0"/>
        <v>1.6</v>
      </c>
      <c r="G19" s="3">
        <v>1</v>
      </c>
      <c r="H19" s="3">
        <v>4</v>
      </c>
    </row>
    <row r="20" spans="3:8" x14ac:dyDescent="0.25">
      <c r="C20" s="3" t="s">
        <v>24</v>
      </c>
      <c r="D20" s="32">
        <v>4</v>
      </c>
      <c r="E20" s="3">
        <v>5</v>
      </c>
      <c r="F20" s="45">
        <f t="shared" si="0"/>
        <v>1.25</v>
      </c>
      <c r="G20" s="3">
        <v>1</v>
      </c>
      <c r="H20" s="3">
        <v>2</v>
      </c>
    </row>
    <row r="21" spans="3:8" x14ac:dyDescent="0.25">
      <c r="C21" s="3" t="s">
        <v>25</v>
      </c>
      <c r="D21" s="32">
        <v>6</v>
      </c>
      <c r="E21" s="3">
        <v>7</v>
      </c>
      <c r="F21" s="45">
        <f t="shared" si="0"/>
        <v>1.1666666666666667</v>
      </c>
      <c r="G21" s="3">
        <v>1</v>
      </c>
      <c r="H21" s="3">
        <v>2</v>
      </c>
    </row>
    <row r="22" spans="3:8" x14ac:dyDescent="0.25">
      <c r="C22" s="3" t="s">
        <v>26</v>
      </c>
      <c r="D22" s="32">
        <v>8</v>
      </c>
      <c r="E22" s="3">
        <v>13</v>
      </c>
      <c r="F22" s="45">
        <f t="shared" si="0"/>
        <v>1.625</v>
      </c>
      <c r="G22" s="3">
        <v>1</v>
      </c>
      <c r="H22" s="3">
        <v>5</v>
      </c>
    </row>
    <row r="23" spans="3:8" x14ac:dyDescent="0.25">
      <c r="C23" s="3" t="s">
        <v>27</v>
      </c>
      <c r="D23" s="32">
        <v>4</v>
      </c>
      <c r="E23" s="3">
        <v>4</v>
      </c>
      <c r="F23" s="45">
        <f t="shared" si="0"/>
        <v>1</v>
      </c>
      <c r="G23" s="3">
        <v>1</v>
      </c>
      <c r="H23" s="3">
        <v>1</v>
      </c>
    </row>
    <row r="24" spans="3:8" x14ac:dyDescent="0.25">
      <c r="C24" s="3" t="s">
        <v>28</v>
      </c>
      <c r="D24" s="32">
        <v>2</v>
      </c>
      <c r="E24" s="3">
        <v>3</v>
      </c>
      <c r="F24" s="45">
        <f t="shared" si="0"/>
        <v>1.5</v>
      </c>
      <c r="G24" s="3">
        <v>1</v>
      </c>
      <c r="H24" s="3">
        <v>2</v>
      </c>
    </row>
    <row r="25" spans="3:8" x14ac:dyDescent="0.25">
      <c r="C25" s="3" t="s">
        <v>29</v>
      </c>
      <c r="D25" s="32">
        <v>6</v>
      </c>
      <c r="E25" s="3">
        <v>7</v>
      </c>
      <c r="F25" s="45">
        <f t="shared" si="0"/>
        <v>1.1666666666666667</v>
      </c>
      <c r="G25" s="3">
        <v>1</v>
      </c>
      <c r="H25" s="3">
        <v>2</v>
      </c>
    </row>
    <row r="26" spans="3:8" x14ac:dyDescent="0.25">
      <c r="C26" s="3" t="s">
        <v>30</v>
      </c>
      <c r="D26" s="32">
        <v>22</v>
      </c>
      <c r="E26" s="3">
        <v>39</v>
      </c>
      <c r="F26" s="45">
        <f t="shared" si="0"/>
        <v>1.7727272727272727</v>
      </c>
      <c r="G26" s="3">
        <v>1</v>
      </c>
      <c r="H26" s="3">
        <v>6</v>
      </c>
    </row>
    <row r="27" spans="3:8" x14ac:dyDescent="0.25">
      <c r="C27" s="3" t="s">
        <v>31</v>
      </c>
      <c r="D27" s="32">
        <v>5</v>
      </c>
      <c r="E27" s="3">
        <v>9</v>
      </c>
      <c r="F27" s="45">
        <f t="shared" si="0"/>
        <v>1.8</v>
      </c>
      <c r="G27" s="3">
        <v>1</v>
      </c>
      <c r="H27" s="3">
        <v>4</v>
      </c>
    </row>
    <row r="28" spans="3:8" x14ac:dyDescent="0.25">
      <c r="C28" s="3" t="s">
        <v>32</v>
      </c>
      <c r="D28" s="32">
        <v>5</v>
      </c>
      <c r="E28" s="3">
        <v>9</v>
      </c>
      <c r="F28" s="45">
        <f t="shared" si="0"/>
        <v>1.8</v>
      </c>
      <c r="G28" s="3">
        <v>1</v>
      </c>
      <c r="H28" s="3">
        <v>3</v>
      </c>
    </row>
    <row r="29" spans="3:8" x14ac:dyDescent="0.25">
      <c r="C29" s="3" t="s">
        <v>33</v>
      </c>
      <c r="D29" s="32">
        <v>3</v>
      </c>
      <c r="E29" s="3">
        <v>8</v>
      </c>
      <c r="F29" s="45">
        <f t="shared" si="0"/>
        <v>2.6666666666666665</v>
      </c>
      <c r="G29" s="3">
        <v>2</v>
      </c>
      <c r="H29" s="3">
        <v>4</v>
      </c>
    </row>
    <row r="30" spans="3:8" x14ac:dyDescent="0.25">
      <c r="C30" s="14" t="s">
        <v>34</v>
      </c>
      <c r="D30" s="33">
        <v>3</v>
      </c>
      <c r="E30" s="14">
        <v>5</v>
      </c>
      <c r="F30" s="46">
        <f t="shared" si="0"/>
        <v>1.6666666666666667</v>
      </c>
      <c r="G30" s="14">
        <v>1</v>
      </c>
      <c r="H30" s="14">
        <v>2</v>
      </c>
    </row>
    <row r="31" spans="3:8" x14ac:dyDescent="0.25">
      <c r="C31" s="6" t="s">
        <v>0</v>
      </c>
      <c r="D31" s="41">
        <f>SUM(D13:D30)</f>
        <v>125</v>
      </c>
      <c r="E31" s="43">
        <f>SUM(E13:E30)</f>
        <v>213</v>
      </c>
      <c r="F31" s="44">
        <f t="shared" si="0"/>
        <v>1.704</v>
      </c>
      <c r="G31" s="43">
        <f>MIN(G13:G30)</f>
        <v>1</v>
      </c>
      <c r="H31" s="43">
        <f>MAX(H13:H30)</f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RowHeight="15" x14ac:dyDescent="0.25"/>
  <cols>
    <col min="1" max="1" width="10.7109375" customWidth="1"/>
    <col min="2" max="2" width="7.42578125" customWidth="1"/>
    <col min="3" max="3" width="19.42578125" customWidth="1"/>
    <col min="4" max="4" width="5.140625" customWidth="1"/>
    <col min="5" max="5" width="12.42578125" customWidth="1"/>
    <col min="6" max="6" width="9.5703125" customWidth="1"/>
  </cols>
  <sheetData>
    <row r="1" spans="1:8" ht="20.25" x14ac:dyDescent="0.3">
      <c r="A1" s="1" t="s">
        <v>37</v>
      </c>
      <c r="B1" s="2"/>
    </row>
    <row r="2" spans="1:8" x14ac:dyDescent="0.25">
      <c r="A2" s="3" t="s">
        <v>1</v>
      </c>
      <c r="B2" s="4" t="s">
        <v>2</v>
      </c>
    </row>
    <row r="3" spans="1:8" x14ac:dyDescent="0.25">
      <c r="A3" s="3" t="s">
        <v>3</v>
      </c>
      <c r="B3" s="4" t="s">
        <v>4</v>
      </c>
    </row>
    <row r="4" spans="1:8" x14ac:dyDescent="0.25">
      <c r="A4" s="3" t="s">
        <v>5</v>
      </c>
      <c r="B4" s="4" t="s">
        <v>38</v>
      </c>
    </row>
    <row r="5" spans="1:8" x14ac:dyDescent="0.25">
      <c r="A5" s="3" t="s">
        <v>6</v>
      </c>
      <c r="B5" s="5">
        <v>42795</v>
      </c>
    </row>
    <row r="6" spans="1:8" x14ac:dyDescent="0.25">
      <c r="A6" s="3"/>
      <c r="B6" s="5"/>
    </row>
    <row r="7" spans="1:8" x14ac:dyDescent="0.25">
      <c r="A7" s="3"/>
      <c r="B7" s="5"/>
      <c r="D7" s="6" t="s">
        <v>7</v>
      </c>
      <c r="E7" s="7" t="s">
        <v>8</v>
      </c>
    </row>
    <row r="10" spans="1:8" x14ac:dyDescent="0.25">
      <c r="C10" s="7" t="s">
        <v>9</v>
      </c>
    </row>
    <row r="11" spans="1:8" s="8" customFormat="1" x14ac:dyDescent="0.25">
      <c r="C11" s="9"/>
      <c r="D11" s="9"/>
      <c r="E11" s="9"/>
      <c r="F11" s="9"/>
      <c r="G11" s="7" t="s">
        <v>10</v>
      </c>
      <c r="H11" s="9"/>
    </row>
    <row r="12" spans="1:8" x14ac:dyDescent="0.25">
      <c r="C12" s="7" t="s">
        <v>11</v>
      </c>
      <c r="D12" s="10" t="s">
        <v>12</v>
      </c>
      <c r="E12" s="11" t="s">
        <v>13</v>
      </c>
      <c r="F12" s="7" t="s">
        <v>14</v>
      </c>
      <c r="G12" s="7" t="s">
        <v>15</v>
      </c>
      <c r="H12" s="7" t="s">
        <v>16</v>
      </c>
    </row>
    <row r="13" spans="1:8" x14ac:dyDescent="0.25">
      <c r="C13" s="3" t="s">
        <v>17</v>
      </c>
      <c r="D13" s="12">
        <v>40</v>
      </c>
      <c r="E13" s="13">
        <v>72206</v>
      </c>
      <c r="F13" s="37">
        <f>E13/D13</f>
        <v>1805.15</v>
      </c>
      <c r="G13" s="13">
        <v>10</v>
      </c>
      <c r="H13" s="13">
        <v>22109</v>
      </c>
    </row>
    <row r="14" spans="1:8" x14ac:dyDescent="0.25">
      <c r="C14" s="3" t="s">
        <v>18</v>
      </c>
      <c r="D14" s="12">
        <v>12</v>
      </c>
      <c r="E14" s="13">
        <v>10475</v>
      </c>
      <c r="F14" s="37">
        <f t="shared" ref="F14:F31" si="0">E14/D14</f>
        <v>872.91666666666663</v>
      </c>
      <c r="G14" s="13">
        <v>197</v>
      </c>
      <c r="H14" s="13">
        <v>2900</v>
      </c>
    </row>
    <row r="15" spans="1:8" x14ac:dyDescent="0.25">
      <c r="C15" s="3" t="s">
        <v>19</v>
      </c>
      <c r="D15" s="12">
        <v>22</v>
      </c>
      <c r="E15" s="13">
        <v>31320</v>
      </c>
      <c r="F15" s="37">
        <f t="shared" si="0"/>
        <v>1423.6363636363637</v>
      </c>
      <c r="G15" s="13">
        <v>50</v>
      </c>
      <c r="H15" s="13">
        <v>13351</v>
      </c>
    </row>
    <row r="16" spans="1:8" x14ac:dyDescent="0.25">
      <c r="C16" s="3" t="s">
        <v>20</v>
      </c>
      <c r="D16" s="12">
        <v>11</v>
      </c>
      <c r="E16" s="13">
        <v>18395</v>
      </c>
      <c r="F16" s="37">
        <f t="shared" si="0"/>
        <v>1672.2727272727273</v>
      </c>
      <c r="G16" s="13">
        <v>35</v>
      </c>
      <c r="H16" s="13">
        <v>7730</v>
      </c>
    </row>
    <row r="17" spans="3:8" x14ac:dyDescent="0.25">
      <c r="C17" s="3" t="s">
        <v>21</v>
      </c>
      <c r="D17" s="12">
        <v>26</v>
      </c>
      <c r="E17" s="13">
        <v>55918</v>
      </c>
      <c r="F17" s="37">
        <f t="shared" si="0"/>
        <v>2150.6923076923076</v>
      </c>
      <c r="G17" s="13">
        <v>99</v>
      </c>
      <c r="H17" s="13">
        <v>17200</v>
      </c>
    </row>
    <row r="18" spans="3:8" x14ac:dyDescent="0.25">
      <c r="C18" s="3" t="s">
        <v>22</v>
      </c>
      <c r="D18" s="12">
        <v>9</v>
      </c>
      <c r="E18" s="13">
        <v>8165</v>
      </c>
      <c r="F18" s="37">
        <f t="shared" si="0"/>
        <v>907.22222222222217</v>
      </c>
      <c r="G18" s="13">
        <v>190</v>
      </c>
      <c r="H18" s="13">
        <v>3177</v>
      </c>
    </row>
    <row r="19" spans="3:8" x14ac:dyDescent="0.25">
      <c r="C19" s="3" t="s">
        <v>23</v>
      </c>
      <c r="D19" s="12">
        <v>8</v>
      </c>
      <c r="E19" s="13">
        <v>17305</v>
      </c>
      <c r="F19" s="37">
        <f t="shared" si="0"/>
        <v>2163.125</v>
      </c>
      <c r="G19" s="13">
        <v>50</v>
      </c>
      <c r="H19" s="13">
        <v>5600</v>
      </c>
    </row>
    <row r="20" spans="3:8" x14ac:dyDescent="0.25">
      <c r="C20" s="3" t="s">
        <v>24</v>
      </c>
      <c r="D20" s="12">
        <v>11</v>
      </c>
      <c r="E20" s="13">
        <v>15988</v>
      </c>
      <c r="F20" s="37">
        <f t="shared" si="0"/>
        <v>1453.4545454545455</v>
      </c>
      <c r="G20" s="13">
        <v>150</v>
      </c>
      <c r="H20" s="13">
        <v>9400</v>
      </c>
    </row>
    <row r="21" spans="3:8" x14ac:dyDescent="0.25">
      <c r="C21" s="3" t="s">
        <v>25</v>
      </c>
      <c r="D21" s="12">
        <v>19</v>
      </c>
      <c r="E21" s="13">
        <v>13432</v>
      </c>
      <c r="F21" s="37">
        <f t="shared" si="0"/>
        <v>706.9473684210526</v>
      </c>
      <c r="G21" s="13">
        <v>35</v>
      </c>
      <c r="H21" s="13">
        <v>3855</v>
      </c>
    </row>
    <row r="22" spans="3:8" x14ac:dyDescent="0.25">
      <c r="C22" s="3" t="s">
        <v>26</v>
      </c>
      <c r="D22" s="12">
        <v>20</v>
      </c>
      <c r="E22" s="13">
        <v>22277</v>
      </c>
      <c r="F22" s="37">
        <f t="shared" si="0"/>
        <v>1113.8499999999999</v>
      </c>
      <c r="G22" s="13">
        <v>25</v>
      </c>
      <c r="H22" s="13">
        <v>9000</v>
      </c>
    </row>
    <row r="23" spans="3:8" x14ac:dyDescent="0.25">
      <c r="C23" s="3" t="s">
        <v>27</v>
      </c>
      <c r="D23" s="12">
        <v>10</v>
      </c>
      <c r="E23" s="13">
        <v>7557</v>
      </c>
      <c r="F23" s="37">
        <f t="shared" si="0"/>
        <v>755.7</v>
      </c>
      <c r="G23" s="13">
        <v>30</v>
      </c>
      <c r="H23" s="13">
        <v>2700</v>
      </c>
    </row>
    <row r="24" spans="3:8" x14ac:dyDescent="0.25">
      <c r="C24" s="3" t="s">
        <v>28</v>
      </c>
      <c r="D24" s="12">
        <v>9</v>
      </c>
      <c r="E24" s="13">
        <v>5822</v>
      </c>
      <c r="F24" s="37">
        <f t="shared" si="0"/>
        <v>646.88888888888891</v>
      </c>
      <c r="G24" s="13">
        <v>18</v>
      </c>
      <c r="H24" s="13">
        <v>3435</v>
      </c>
    </row>
    <row r="25" spans="3:8" x14ac:dyDescent="0.25">
      <c r="C25" s="3" t="s">
        <v>29</v>
      </c>
      <c r="D25" s="12">
        <v>15</v>
      </c>
      <c r="E25" s="13">
        <v>10482</v>
      </c>
      <c r="F25" s="37">
        <f t="shared" si="0"/>
        <v>698.8</v>
      </c>
      <c r="G25" s="13">
        <v>140</v>
      </c>
      <c r="H25" s="13">
        <v>1800</v>
      </c>
    </row>
    <row r="26" spans="3:8" x14ac:dyDescent="0.25">
      <c r="C26" s="3" t="s">
        <v>30</v>
      </c>
      <c r="D26" s="12">
        <v>37</v>
      </c>
      <c r="E26" s="13">
        <v>50911</v>
      </c>
      <c r="F26" s="37">
        <f t="shared" si="0"/>
        <v>1375.9729729729729</v>
      </c>
      <c r="G26" s="13">
        <v>120</v>
      </c>
      <c r="H26" s="13">
        <v>6005</v>
      </c>
    </row>
    <row r="27" spans="3:8" x14ac:dyDescent="0.25">
      <c r="C27" s="3" t="s">
        <v>31</v>
      </c>
      <c r="D27" s="12">
        <v>12</v>
      </c>
      <c r="E27" s="13">
        <v>40327</v>
      </c>
      <c r="F27" s="37">
        <f t="shared" si="0"/>
        <v>3360.5833333333335</v>
      </c>
      <c r="G27" s="13">
        <v>71</v>
      </c>
      <c r="H27" s="13">
        <v>32000</v>
      </c>
    </row>
    <row r="28" spans="3:8" x14ac:dyDescent="0.25">
      <c r="C28" s="3" t="s">
        <v>32</v>
      </c>
      <c r="D28" s="12">
        <v>17</v>
      </c>
      <c r="E28" s="13">
        <v>13310</v>
      </c>
      <c r="F28" s="37">
        <f t="shared" si="0"/>
        <v>782.94117647058829</v>
      </c>
      <c r="G28" s="13">
        <v>25</v>
      </c>
      <c r="H28" s="13">
        <v>3172</v>
      </c>
    </row>
    <row r="29" spans="3:8" x14ac:dyDescent="0.25">
      <c r="C29" s="3" t="s">
        <v>33</v>
      </c>
      <c r="D29" s="12">
        <v>8</v>
      </c>
      <c r="E29" s="13">
        <v>6034</v>
      </c>
      <c r="F29" s="37">
        <f t="shared" si="0"/>
        <v>754.25</v>
      </c>
      <c r="G29" s="13">
        <v>150</v>
      </c>
      <c r="H29" s="13">
        <v>1509</v>
      </c>
    </row>
    <row r="30" spans="3:8" s="9" customFormat="1" x14ac:dyDescent="0.25">
      <c r="C30" s="14" t="s">
        <v>34</v>
      </c>
      <c r="D30" s="15">
        <v>16</v>
      </c>
      <c r="E30" s="16">
        <v>28751</v>
      </c>
      <c r="F30" s="38">
        <f t="shared" si="0"/>
        <v>1796.9375</v>
      </c>
      <c r="G30" s="16">
        <v>8</v>
      </c>
      <c r="H30" s="16">
        <v>25000</v>
      </c>
    </row>
    <row r="31" spans="3:8" x14ac:dyDescent="0.25">
      <c r="C31" s="6" t="s">
        <v>0</v>
      </c>
      <c r="D31" s="40">
        <f>SUM(D13:D30)</f>
        <v>302</v>
      </c>
      <c r="E31" s="39">
        <f>SUM(E13:E30)</f>
        <v>428675</v>
      </c>
      <c r="F31" s="39">
        <f t="shared" si="0"/>
        <v>1419.4536423841059</v>
      </c>
      <c r="G31" s="39">
        <f>MIN(G13:G30)</f>
        <v>8</v>
      </c>
      <c r="H31" s="39">
        <f>MAX(H13:H30)</f>
        <v>32000</v>
      </c>
    </row>
    <row r="32" spans="3:8" x14ac:dyDescent="0.25">
      <c r="C32" s="3"/>
      <c r="D32" s="3"/>
      <c r="E32" s="3"/>
      <c r="F32" s="3"/>
      <c r="G32" s="3"/>
      <c r="H32" s="3"/>
    </row>
    <row r="34" spans="3:8" x14ac:dyDescent="0.25">
      <c r="C34" s="7" t="s">
        <v>89</v>
      </c>
    </row>
    <row r="35" spans="3:8" x14ac:dyDescent="0.25">
      <c r="C35" s="3"/>
      <c r="F35" s="9"/>
      <c r="G35" s="7" t="s">
        <v>10</v>
      </c>
      <c r="H35" s="9"/>
    </row>
    <row r="36" spans="3:8" x14ac:dyDescent="0.25">
      <c r="C36" s="7" t="s">
        <v>80</v>
      </c>
      <c r="D36" s="10" t="s">
        <v>12</v>
      </c>
      <c r="E36" s="10" t="s">
        <v>13</v>
      </c>
      <c r="F36" s="7" t="s">
        <v>14</v>
      </c>
      <c r="G36" s="7" t="s">
        <v>15</v>
      </c>
      <c r="H36" s="7" t="s">
        <v>16</v>
      </c>
    </row>
    <row r="37" spans="3:8" x14ac:dyDescent="0.25">
      <c r="C37" s="3" t="s">
        <v>83</v>
      </c>
      <c r="D37" s="12">
        <v>214</v>
      </c>
      <c r="E37" s="13">
        <v>285010</v>
      </c>
      <c r="F37" s="37">
        <f>E37/D37</f>
        <v>1331.8224299065421</v>
      </c>
      <c r="G37" s="13">
        <v>8</v>
      </c>
      <c r="H37" s="13">
        <v>32000</v>
      </c>
    </row>
    <row r="38" spans="3:8" x14ac:dyDescent="0.25">
      <c r="C38" s="3" t="s">
        <v>84</v>
      </c>
      <c r="D38" s="12">
        <v>4</v>
      </c>
      <c r="E38" s="13">
        <v>8896</v>
      </c>
      <c r="F38" s="37">
        <f t="shared" ref="F38:F41" si="1">E38/D38</f>
        <v>2224</v>
      </c>
      <c r="G38" s="13">
        <v>500</v>
      </c>
      <c r="H38" s="13">
        <v>3488</v>
      </c>
    </row>
    <row r="39" spans="3:8" ht="34.5" x14ac:dyDescent="0.25">
      <c r="C39" s="24" t="s">
        <v>85</v>
      </c>
      <c r="D39" s="12">
        <v>0</v>
      </c>
      <c r="E39" s="13"/>
      <c r="F39" s="37"/>
      <c r="G39" s="13"/>
      <c r="H39" s="13"/>
    </row>
    <row r="40" spans="3:8" x14ac:dyDescent="0.25">
      <c r="C40" s="3" t="s">
        <v>86</v>
      </c>
      <c r="D40" s="12">
        <v>62</v>
      </c>
      <c r="E40" s="13">
        <v>71306</v>
      </c>
      <c r="F40" s="37">
        <f t="shared" si="1"/>
        <v>1150.0967741935483</v>
      </c>
      <c r="G40" s="13">
        <v>18</v>
      </c>
      <c r="H40" s="13">
        <v>5600</v>
      </c>
    </row>
    <row r="41" spans="3:8" x14ac:dyDescent="0.25">
      <c r="C41" s="3" t="s">
        <v>87</v>
      </c>
      <c r="D41" s="12">
        <v>22</v>
      </c>
      <c r="E41" s="13">
        <v>63463</v>
      </c>
      <c r="F41" s="37">
        <f t="shared" si="1"/>
        <v>2884.681818181818</v>
      </c>
      <c r="G41" s="13">
        <v>10</v>
      </c>
      <c r="H41" s="13">
        <v>25000</v>
      </c>
    </row>
    <row r="42" spans="3:8" x14ac:dyDescent="0.25">
      <c r="C42" s="14" t="s">
        <v>36</v>
      </c>
      <c r="D42" s="15">
        <v>0</v>
      </c>
      <c r="E42" s="16"/>
      <c r="F42" s="38"/>
      <c r="G42" s="16"/>
      <c r="H42" s="16"/>
    </row>
    <row r="43" spans="3:8" x14ac:dyDescent="0.25">
      <c r="C43" s="6" t="s">
        <v>0</v>
      </c>
      <c r="D43" s="39">
        <f>SUM(D37:D42)</f>
        <v>302</v>
      </c>
      <c r="E43" s="39">
        <f>SUM(E37:E42)</f>
        <v>428675</v>
      </c>
      <c r="F43" s="39">
        <f>E43/D43</f>
        <v>1419.4536423841059</v>
      </c>
      <c r="G43" s="39">
        <f>MIN(G37:G42)</f>
        <v>8</v>
      </c>
      <c r="H43" s="39">
        <f>MAX(H37:H42)</f>
        <v>32000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/>
  </sheetViews>
  <sheetFormatPr defaultRowHeight="15" x14ac:dyDescent="0.25"/>
  <cols>
    <col min="1" max="1" width="13" customWidth="1"/>
    <col min="3" max="3" width="13.85546875" customWidth="1"/>
    <col min="4" max="4" width="5" customWidth="1"/>
    <col min="5" max="5" width="15.140625" customWidth="1"/>
  </cols>
  <sheetData>
    <row r="1" spans="1:8" ht="20.25" x14ac:dyDescent="0.3">
      <c r="A1" s="1" t="s">
        <v>37</v>
      </c>
      <c r="B1" s="2"/>
    </row>
    <row r="2" spans="1:8" x14ac:dyDescent="0.25">
      <c r="A2" s="3" t="s">
        <v>1</v>
      </c>
      <c r="B2" s="4" t="s">
        <v>2</v>
      </c>
    </row>
    <row r="3" spans="1:8" x14ac:dyDescent="0.25">
      <c r="A3" s="3" t="s">
        <v>3</v>
      </c>
      <c r="B3" s="4" t="s">
        <v>4</v>
      </c>
    </row>
    <row r="4" spans="1:8" x14ac:dyDescent="0.25">
      <c r="A4" s="3" t="s">
        <v>5</v>
      </c>
      <c r="B4" s="4" t="s">
        <v>38</v>
      </c>
    </row>
    <row r="5" spans="1:8" x14ac:dyDescent="0.25">
      <c r="A5" s="3" t="s">
        <v>6</v>
      </c>
      <c r="B5" s="5">
        <v>42795</v>
      </c>
    </row>
    <row r="6" spans="1:8" x14ac:dyDescent="0.25">
      <c r="A6" s="3"/>
      <c r="B6" s="5"/>
    </row>
    <row r="7" spans="1:8" x14ac:dyDescent="0.25">
      <c r="A7" s="3"/>
      <c r="B7" s="5"/>
      <c r="D7" s="6" t="s">
        <v>7</v>
      </c>
      <c r="E7" s="7" t="s">
        <v>8</v>
      </c>
    </row>
    <row r="10" spans="1:8" x14ac:dyDescent="0.25">
      <c r="C10" s="7" t="s">
        <v>75</v>
      </c>
    </row>
    <row r="11" spans="1:8" x14ac:dyDescent="0.25">
      <c r="C11" s="9"/>
      <c r="D11" s="9"/>
      <c r="E11" s="9"/>
      <c r="F11" s="9"/>
      <c r="G11" s="7" t="s">
        <v>10</v>
      </c>
      <c r="H11" s="9"/>
    </row>
    <row r="12" spans="1:8" s="20" customFormat="1" ht="22.5" x14ac:dyDescent="0.25">
      <c r="C12" s="17" t="s">
        <v>11</v>
      </c>
      <c r="D12" s="18" t="s">
        <v>12</v>
      </c>
      <c r="E12" s="19" t="s">
        <v>76</v>
      </c>
      <c r="F12" s="17" t="s">
        <v>14</v>
      </c>
      <c r="G12" s="17" t="s">
        <v>15</v>
      </c>
      <c r="H12" s="17" t="s">
        <v>16</v>
      </c>
    </row>
    <row r="13" spans="1:8" x14ac:dyDescent="0.25">
      <c r="C13" s="3" t="s">
        <v>17</v>
      </c>
      <c r="D13" s="12">
        <v>40</v>
      </c>
      <c r="E13" s="13">
        <v>2078</v>
      </c>
      <c r="F13" s="37">
        <f>E13/D13</f>
        <v>51.95</v>
      </c>
      <c r="G13" s="13">
        <v>2</v>
      </c>
      <c r="H13" s="13">
        <v>280</v>
      </c>
    </row>
    <row r="14" spans="1:8" x14ac:dyDescent="0.25">
      <c r="C14" s="3" t="s">
        <v>18</v>
      </c>
      <c r="D14" s="12">
        <v>10</v>
      </c>
      <c r="E14" s="13">
        <v>390</v>
      </c>
      <c r="F14" s="37">
        <f t="shared" ref="F14:F31" si="0">E14/D14</f>
        <v>39</v>
      </c>
      <c r="G14" s="13">
        <v>11</v>
      </c>
      <c r="H14" s="13">
        <v>85</v>
      </c>
    </row>
    <row r="15" spans="1:8" x14ac:dyDescent="0.25">
      <c r="C15" s="3" t="s">
        <v>19</v>
      </c>
      <c r="D15" s="12">
        <v>21</v>
      </c>
      <c r="E15" s="13">
        <v>1271</v>
      </c>
      <c r="F15" s="37">
        <f t="shared" si="0"/>
        <v>60.523809523809526</v>
      </c>
      <c r="G15" s="13">
        <v>2</v>
      </c>
      <c r="H15" s="13">
        <v>365</v>
      </c>
    </row>
    <row r="16" spans="1:8" x14ac:dyDescent="0.25">
      <c r="C16" s="3" t="s">
        <v>20</v>
      </c>
      <c r="D16" s="12">
        <v>9</v>
      </c>
      <c r="E16" s="13">
        <v>366</v>
      </c>
      <c r="F16" s="37">
        <f t="shared" si="0"/>
        <v>40.666666666666664</v>
      </c>
      <c r="G16" s="13">
        <v>3</v>
      </c>
      <c r="H16" s="13">
        <v>106</v>
      </c>
    </row>
    <row r="17" spans="3:8" x14ac:dyDescent="0.25">
      <c r="C17" s="3" t="s">
        <v>21</v>
      </c>
      <c r="D17" s="12">
        <v>26</v>
      </c>
      <c r="E17" s="13">
        <v>1567</v>
      </c>
      <c r="F17" s="37">
        <f t="shared" si="0"/>
        <v>60.269230769230766</v>
      </c>
      <c r="G17" s="13">
        <v>12</v>
      </c>
      <c r="H17" s="13">
        <v>300</v>
      </c>
    </row>
    <row r="18" spans="3:8" x14ac:dyDescent="0.25">
      <c r="C18" s="3" t="s">
        <v>22</v>
      </c>
      <c r="D18" s="12">
        <v>9</v>
      </c>
      <c r="E18" s="13">
        <v>276</v>
      </c>
      <c r="F18" s="37">
        <f t="shared" si="0"/>
        <v>30.666666666666668</v>
      </c>
      <c r="G18" s="13">
        <v>5</v>
      </c>
      <c r="H18" s="13">
        <v>78</v>
      </c>
    </row>
    <row r="19" spans="3:8" x14ac:dyDescent="0.25">
      <c r="C19" s="3" t="s">
        <v>23</v>
      </c>
      <c r="D19" s="12">
        <v>8</v>
      </c>
      <c r="E19" s="13">
        <v>608</v>
      </c>
      <c r="F19" s="37">
        <f t="shared" si="0"/>
        <v>76</v>
      </c>
      <c r="G19" s="13">
        <v>28</v>
      </c>
      <c r="H19" s="13">
        <v>170</v>
      </c>
    </row>
    <row r="20" spans="3:8" x14ac:dyDescent="0.25">
      <c r="C20" s="3" t="s">
        <v>24</v>
      </c>
      <c r="D20" s="12">
        <v>12</v>
      </c>
      <c r="E20" s="13">
        <v>913</v>
      </c>
      <c r="F20" s="37">
        <f t="shared" si="0"/>
        <v>76.083333333333329</v>
      </c>
      <c r="G20" s="13">
        <v>12</v>
      </c>
      <c r="H20" s="13">
        <v>300</v>
      </c>
    </row>
    <row r="21" spans="3:8" x14ac:dyDescent="0.25">
      <c r="C21" s="3" t="s">
        <v>25</v>
      </c>
      <c r="D21" s="12">
        <v>18</v>
      </c>
      <c r="E21" s="13">
        <v>625</v>
      </c>
      <c r="F21" s="37">
        <f t="shared" si="0"/>
        <v>34.722222222222221</v>
      </c>
      <c r="G21" s="13">
        <v>2</v>
      </c>
      <c r="H21" s="13">
        <v>73</v>
      </c>
    </row>
    <row r="22" spans="3:8" x14ac:dyDescent="0.25">
      <c r="C22" s="3" t="s">
        <v>26</v>
      </c>
      <c r="D22" s="12">
        <v>18</v>
      </c>
      <c r="E22" s="13">
        <v>901</v>
      </c>
      <c r="F22" s="37">
        <f t="shared" si="0"/>
        <v>50.055555555555557</v>
      </c>
      <c r="G22" s="13">
        <v>2</v>
      </c>
      <c r="H22" s="13">
        <v>200</v>
      </c>
    </row>
    <row r="23" spans="3:8" x14ac:dyDescent="0.25">
      <c r="C23" s="3" t="s">
        <v>27</v>
      </c>
      <c r="D23" s="12">
        <v>9</v>
      </c>
      <c r="E23" s="13">
        <v>381</v>
      </c>
      <c r="F23" s="37">
        <f t="shared" si="0"/>
        <v>42.333333333333336</v>
      </c>
      <c r="G23" s="13">
        <v>1</v>
      </c>
      <c r="H23" s="13">
        <v>62</v>
      </c>
    </row>
    <row r="24" spans="3:8" x14ac:dyDescent="0.25">
      <c r="C24" s="3" t="s">
        <v>28</v>
      </c>
      <c r="D24" s="12">
        <v>11</v>
      </c>
      <c r="E24" s="13">
        <v>700</v>
      </c>
      <c r="F24" s="37">
        <f t="shared" si="0"/>
        <v>63.636363636363633</v>
      </c>
      <c r="G24" s="13">
        <v>5</v>
      </c>
      <c r="H24" s="13">
        <v>365</v>
      </c>
    </row>
    <row r="25" spans="3:8" x14ac:dyDescent="0.25">
      <c r="C25" s="3" t="s">
        <v>29</v>
      </c>
      <c r="D25" s="12">
        <v>15</v>
      </c>
      <c r="E25" s="13">
        <v>1002</v>
      </c>
      <c r="F25" s="37">
        <f t="shared" si="0"/>
        <v>66.8</v>
      </c>
      <c r="G25" s="13">
        <v>10</v>
      </c>
      <c r="H25" s="13">
        <v>365</v>
      </c>
    </row>
    <row r="26" spans="3:8" x14ac:dyDescent="0.25">
      <c r="C26" s="3" t="s">
        <v>30</v>
      </c>
      <c r="D26" s="12">
        <v>34</v>
      </c>
      <c r="E26" s="13">
        <v>1655</v>
      </c>
      <c r="F26" s="37">
        <f t="shared" si="0"/>
        <v>48.676470588235297</v>
      </c>
      <c r="G26" s="13">
        <v>6</v>
      </c>
      <c r="H26" s="13">
        <v>120</v>
      </c>
    </row>
    <row r="27" spans="3:8" x14ac:dyDescent="0.25">
      <c r="C27" s="3" t="s">
        <v>31</v>
      </c>
      <c r="D27" s="12">
        <v>13</v>
      </c>
      <c r="E27" s="13">
        <v>591</v>
      </c>
      <c r="F27" s="37">
        <f t="shared" si="0"/>
        <v>45.46153846153846</v>
      </c>
      <c r="G27" s="13">
        <v>8</v>
      </c>
      <c r="H27" s="13">
        <v>252</v>
      </c>
    </row>
    <row r="28" spans="3:8" x14ac:dyDescent="0.25">
      <c r="C28" s="3" t="s">
        <v>32</v>
      </c>
      <c r="D28" s="12">
        <v>17</v>
      </c>
      <c r="E28" s="13">
        <v>619</v>
      </c>
      <c r="F28" s="37">
        <f t="shared" si="0"/>
        <v>36.411764705882355</v>
      </c>
      <c r="G28" s="13">
        <v>2</v>
      </c>
      <c r="H28" s="13">
        <v>115</v>
      </c>
    </row>
    <row r="29" spans="3:8" x14ac:dyDescent="0.25">
      <c r="C29" s="3" t="s">
        <v>33</v>
      </c>
      <c r="D29" s="12">
        <v>7</v>
      </c>
      <c r="E29" s="13">
        <v>247</v>
      </c>
      <c r="F29" s="37">
        <f t="shared" si="0"/>
        <v>35.285714285714285</v>
      </c>
      <c r="G29" s="13">
        <v>22</v>
      </c>
      <c r="H29" s="13">
        <v>46</v>
      </c>
    </row>
    <row r="30" spans="3:8" x14ac:dyDescent="0.25">
      <c r="C30" s="14" t="s">
        <v>34</v>
      </c>
      <c r="D30" s="15">
        <v>14</v>
      </c>
      <c r="E30" s="16">
        <v>1015</v>
      </c>
      <c r="F30" s="38">
        <f t="shared" si="0"/>
        <v>72.5</v>
      </c>
      <c r="G30" s="16">
        <v>7</v>
      </c>
      <c r="H30" s="16">
        <v>352</v>
      </c>
    </row>
    <row r="31" spans="3:8" x14ac:dyDescent="0.25">
      <c r="C31" s="6" t="s">
        <v>0</v>
      </c>
      <c r="D31" s="40">
        <f>SUM(D13:D30)</f>
        <v>291</v>
      </c>
      <c r="E31" s="39">
        <f>SUM(E13:E30)</f>
        <v>15205</v>
      </c>
      <c r="F31" s="39">
        <f t="shared" si="0"/>
        <v>52.250859106529212</v>
      </c>
      <c r="G31" s="39">
        <f>MIN(G13:G30)</f>
        <v>1</v>
      </c>
      <c r="H31" s="39">
        <f>MAX(H13:H30)</f>
        <v>365</v>
      </c>
    </row>
    <row r="32" spans="3:8" x14ac:dyDescent="0.25">
      <c r="C32" s="3"/>
      <c r="D32" s="3"/>
      <c r="E32" s="3"/>
      <c r="F32" s="3"/>
      <c r="G32" s="3"/>
      <c r="H3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Vastanneet</vt:lpstr>
      <vt:lpstr>Talous</vt:lpstr>
      <vt:lpstr>Henkilöstö</vt:lpstr>
      <vt:lpstr>Kokoelmat</vt:lpstr>
      <vt:lpstr>Näyttelyt</vt:lpstr>
      <vt:lpstr>Museokäynnit</vt:lpstr>
      <vt:lpstr>Avoinnaolo</vt:lpstr>
    </vt:vector>
  </TitlesOfParts>
  <Company>Museovirasto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Lonardi, Pia</dc:creator>
  <cp:lastModifiedBy>Lonardi, Pia</cp:lastModifiedBy>
  <dcterms:created xsi:type="dcterms:W3CDTF">2017-02-22T11:31:29Z</dcterms:created>
  <dcterms:modified xsi:type="dcterms:W3CDTF">2017-03-28T12:48:35Z</dcterms:modified>
</cp:coreProperties>
</file>